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d.docs.live.net/762bfad2ba1a081f/Desktop/"/>
    </mc:Choice>
  </mc:AlternateContent>
  <xr:revisionPtr revIDLastSave="440" documentId="8_{955C7B2A-A936-4E57-B70C-93AAFE51FB36}" xr6:coauthVersionLast="47" xr6:coauthVersionMax="47" xr10:uidLastSave="{566C77C2-A199-46D8-A901-0409E440B7CE}"/>
  <bookViews>
    <workbookView xWindow="-120" yWindow="-120" windowWidth="20730" windowHeight="11040" xr2:uid="{00000000-000D-0000-FFFF-FFFF00000000}"/>
  </bookViews>
  <sheets>
    <sheet name="Start Here" sheetId="2" r:id="rId1"/>
    <sheet name="Sample-Tuition Increase Planner" sheetId="16" r:id="rId2"/>
    <sheet name="Tuition Increase Planner" sheetId="1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17" l="1"/>
  <c r="C42" i="17"/>
  <c r="C41" i="17"/>
  <c r="C40" i="17"/>
  <c r="C39" i="17"/>
  <c r="D39" i="17" s="1"/>
  <c r="E39" i="17" s="1"/>
  <c r="C38" i="17"/>
  <c r="H53" i="17"/>
  <c r="G53" i="17"/>
  <c r="I52" i="17"/>
  <c r="I51" i="17"/>
  <c r="I50" i="17"/>
  <c r="I49" i="17"/>
  <c r="I48" i="17"/>
  <c r="I47" i="17"/>
  <c r="I46" i="17"/>
  <c r="I45" i="17"/>
  <c r="I44" i="17"/>
  <c r="B44" i="17"/>
  <c r="I43" i="17"/>
  <c r="B43" i="17"/>
  <c r="I42" i="17"/>
  <c r="D42" i="17"/>
  <c r="E42" i="17" s="1"/>
  <c r="I41" i="17"/>
  <c r="D41" i="17"/>
  <c r="E41" i="17" s="1"/>
  <c r="I40" i="17"/>
  <c r="D40" i="17"/>
  <c r="E40" i="17" s="1"/>
  <c r="I39" i="17"/>
  <c r="I38" i="17"/>
  <c r="D38" i="17"/>
  <c r="E38" i="17" s="1"/>
  <c r="I37" i="17"/>
  <c r="C37" i="17"/>
  <c r="D37" i="17" s="1"/>
  <c r="E37" i="17" s="1"/>
  <c r="I36" i="17"/>
  <c r="C36" i="17"/>
  <c r="D36" i="17" s="1"/>
  <c r="E36" i="17" s="1"/>
  <c r="I35" i="17"/>
  <c r="C35" i="17"/>
  <c r="D35" i="17" s="1"/>
  <c r="E35" i="17" s="1"/>
  <c r="I34" i="17"/>
  <c r="C34" i="17"/>
  <c r="D34" i="17" s="1"/>
  <c r="I33" i="17"/>
  <c r="E33" i="17"/>
  <c r="E28" i="17"/>
  <c r="B28" i="17"/>
  <c r="E25" i="17"/>
  <c r="B25" i="17"/>
  <c r="D19" i="17"/>
  <c r="E8" i="17" s="1"/>
  <c r="I15" i="17"/>
  <c r="I16" i="17" s="1"/>
  <c r="B11" i="17"/>
  <c r="B8" i="17"/>
  <c r="F11" i="16"/>
  <c r="F28" i="16"/>
  <c r="E44" i="16"/>
  <c r="D44" i="16"/>
  <c r="I25" i="16"/>
  <c r="I28" i="16"/>
  <c r="F25" i="16"/>
  <c r="E28" i="16"/>
  <c r="B44" i="16"/>
  <c r="B25" i="16"/>
  <c r="B28" i="16"/>
  <c r="C34" i="16"/>
  <c r="C35" i="16"/>
  <c r="D35" i="16" s="1"/>
  <c r="E35" i="16" s="1"/>
  <c r="C36" i="16"/>
  <c r="D36" i="16" s="1"/>
  <c r="E36" i="16" s="1"/>
  <c r="C37" i="16"/>
  <c r="D37" i="16" s="1"/>
  <c r="E37" i="16" s="1"/>
  <c r="D42" i="16"/>
  <c r="E42" i="16" s="1"/>
  <c r="D41" i="16"/>
  <c r="D40" i="16"/>
  <c r="D39" i="16"/>
  <c r="D38" i="16"/>
  <c r="D34" i="16"/>
  <c r="E34" i="16" s="1"/>
  <c r="E41" i="16"/>
  <c r="E40" i="16"/>
  <c r="E39" i="16"/>
  <c r="E38" i="16"/>
  <c r="D33" i="16"/>
  <c r="E33" i="16" s="1"/>
  <c r="I52" i="16"/>
  <c r="I51" i="16"/>
  <c r="I50" i="16"/>
  <c r="I49" i="16"/>
  <c r="I48" i="16"/>
  <c r="I47" i="16"/>
  <c r="I46" i="16"/>
  <c r="I45" i="16"/>
  <c r="I44" i="16"/>
  <c r="I43" i="16"/>
  <c r="I42" i="16"/>
  <c r="I41" i="16"/>
  <c r="I40" i="16"/>
  <c r="I39" i="16"/>
  <c r="I38" i="16"/>
  <c r="I37" i="16"/>
  <c r="I36" i="16"/>
  <c r="I35" i="16"/>
  <c r="I34" i="16"/>
  <c r="I33" i="16"/>
  <c r="H53" i="16"/>
  <c r="G53" i="16"/>
  <c r="H39" i="16"/>
  <c r="I53" i="17" l="1"/>
  <c r="I19" i="17"/>
  <c r="F8" i="17" s="1"/>
  <c r="I8" i="17" s="1"/>
  <c r="D43" i="17"/>
  <c r="I18" i="17"/>
  <c r="I17" i="17"/>
  <c r="E34" i="17"/>
  <c r="U2" i="17"/>
  <c r="D20" i="17"/>
  <c r="E11" i="17" s="1"/>
  <c r="U3" i="17"/>
  <c r="D43" i="16"/>
  <c r="I53" i="16"/>
  <c r="H39" i="17" l="1"/>
  <c r="I20" i="17"/>
  <c r="E43" i="17"/>
  <c r="F25" i="17"/>
  <c r="D44" i="17"/>
  <c r="F28" i="17" s="1"/>
  <c r="I28" i="17" s="1"/>
  <c r="I25" i="17" l="1"/>
  <c r="E44" i="17"/>
  <c r="F11" i="17" s="1"/>
  <c r="I11" i="17" s="1"/>
  <c r="I15" i="16" l="1"/>
  <c r="I19" i="16" s="1"/>
  <c r="F8" i="16" s="1"/>
  <c r="B43" i="16"/>
  <c r="E25" i="16" s="1"/>
  <c r="D19" i="16"/>
  <c r="B8" i="16"/>
  <c r="B11" i="16" s="1"/>
  <c r="E8" i="16" l="1"/>
  <c r="I8" i="16" s="1"/>
  <c r="D20" i="16"/>
  <c r="E11" i="16" s="1"/>
  <c r="U2" i="16"/>
  <c r="I20" i="16"/>
  <c r="U3" i="16"/>
  <c r="I16" i="16"/>
  <c r="E43" i="16" l="1"/>
  <c r="I11" i="16"/>
  <c r="I18" i="16"/>
  <c r="I17" i="16"/>
</calcChain>
</file>

<file path=xl/sharedStrings.xml><?xml version="1.0" encoding="utf-8"?>
<sst xmlns="http://schemas.openxmlformats.org/spreadsheetml/2006/main" count="171" uniqueCount="69">
  <si>
    <t>Start Here: How to Use Your Childcare Calculator Workbook</t>
  </si>
  <si>
    <t>Tuition Increase Planner</t>
  </si>
  <si>
    <t>Tuition Pricing Comparison</t>
  </si>
  <si>
    <t>Purpose: Shows what a small tuition increase can really do over a month and a year.
Why it matters: Tuition changes feel scary until you see the numbers. This helps you decide if your increase is enough to cover rising costs without overthinking it.
How to use it:
1. Enter your current tuition.
2. Add the increase amount or percent.
3. Review the new monthly and yearly income.</t>
  </si>
  <si>
    <t>Purpose: Compares your tuition to other pricing options, programs, or competitors.
Why it matters: This helps you see whether you are priced too low, too high, or right where you should be for the value you provide.
How to use it:
1. Add your current rates.
2. Enter the comparison rates.
3. Use the difference to guide pricing decisions.</t>
  </si>
  <si>
    <t>Month</t>
  </si>
  <si>
    <t>🌿   🌈</t>
  </si>
  <si>
    <t>Revenue</t>
  </si>
  <si>
    <t>Amount</t>
  </si>
  <si>
    <t>Current Revenue</t>
  </si>
  <si>
    <t>New Revenue</t>
  </si>
  <si>
    <t>ONE CLASSROOM SUMMARY</t>
  </si>
  <si>
    <t>$</t>
  </si>
  <si>
    <t>CURRENT MONTHLY INCOME</t>
  </si>
  <si>
    <t>↗</t>
  </si>
  <si>
    <t>💰</t>
  </si>
  <si>
    <t>%</t>
  </si>
  <si>
    <t>PERCENT INCREASE</t>
  </si>
  <si>
    <t>CURRENT INFORMATION</t>
  </si>
  <si>
    <t>INCREASE SUMMARY</t>
  </si>
  <si>
    <t>Current Monthly Tuition (Per Child)</t>
  </si>
  <si>
    <t>New Monthly Tuition (Per Child)</t>
  </si>
  <si>
    <t>Annual Increase %</t>
  </si>
  <si>
    <t>Monthly Increase (Per Child)</t>
  </si>
  <si>
    <t>Number of Enrolled Children</t>
  </si>
  <si>
    <t>Annual Increase (Per Child)</t>
  </si>
  <si>
    <t>Months Per Year</t>
  </si>
  <si>
    <t>Annual Additional Revenue</t>
  </si>
  <si>
    <t>Current Monthly Revenue</t>
  </si>
  <si>
    <t>New Monthly Revenue</t>
  </si>
  <si>
    <t>Current Annual Revenue</t>
  </si>
  <si>
    <t>New Annual Revenue</t>
  </si>
  <si>
    <t>MULTIPLE CLASSROOMS-FULL SCHOOL SUMMARY</t>
  </si>
  <si>
    <t xml:space="preserve"> MULTIPLE CLASSROOMS-FULL SCHOOL SUMMARY</t>
  </si>
  <si>
    <t>Class #1</t>
  </si>
  <si>
    <t>Class #2</t>
  </si>
  <si>
    <t>Class #3</t>
  </si>
  <si>
    <t>Class #4</t>
  </si>
  <si>
    <t>Class #5</t>
  </si>
  <si>
    <t>Class #6</t>
  </si>
  <si>
    <t>Class #7</t>
  </si>
  <si>
    <t>Total-12 months</t>
  </si>
  <si>
    <t>Class #8</t>
  </si>
  <si>
    <t>Class #9</t>
  </si>
  <si>
    <t>TIPS AND TOOLS</t>
  </si>
  <si>
    <t>Class #10</t>
  </si>
  <si>
    <t xml:space="preserve">★ Look online and ask AI searches to find competitions prices.       </t>
  </si>
  <si>
    <t xml:space="preserve">★ You can "secret shop" by calling and visitng other childcare programs in your area. </t>
  </si>
  <si>
    <t>Monthly Tuition</t>
  </si>
  <si>
    <t xml:space="preserve">Quick Tip: When you see a bright yellow box, ( like this one, ) this is where you type your information. For example your "tution rates", then the other calculations all happen automatically-- Yeah! </t>
  </si>
  <si>
    <t>CURRENT ANNUAL INCOME</t>
  </si>
  <si>
    <t>NEW ANNUAL INCOME</t>
  </si>
  <si>
    <t>ANNUAL  PROFIT INCREASE</t>
  </si>
  <si>
    <t>INCREASED MONTHLY INCOME</t>
  </si>
  <si>
    <t>INCREASED MONTHLY PROFIT</t>
  </si>
  <si>
    <t>★ Join Facebook and other socialmedia groups for childcare and preschool professionals and ask their curent rates.</t>
  </si>
  <si>
    <t>Number of students</t>
  </si>
  <si>
    <t>Tuition</t>
  </si>
  <si>
    <t>Total Class Tuition</t>
  </si>
  <si>
    <t>DIRECTIONS: Enter your numbers into the yellow boxes. These reflect your current tuition rates, the increase you are considering (by dollar amount or percentage), and how even a small tuition increase can impact your monthly and annual revenue.
*The top section is designed for one classroom or one tuition rate. The lower section, “Multiple Classrooms – Full School Summary,” can be used for multiple classrooms with different tuition rates. Simply complete one classroom at a time on the right table, ( # of students and tution rate,)  then copy and paste the information into the “Multiple Classrooms – Full School Summary” table.</t>
  </si>
  <si>
    <t>Annual Increase</t>
  </si>
  <si>
    <t>Annual Profit Increase</t>
  </si>
  <si>
    <t>CLASS TUTION</t>
  </si>
  <si>
    <t>Monthly Total</t>
  </si>
  <si>
    <t>Monthly Difference</t>
  </si>
  <si>
    <t>This is an sample page- an example of how the calculator works. Input your numbers on the Tuition Increase Planner Page.</t>
  </si>
  <si>
    <t xml:space="preserve">Quick Tip: Start with the calculator that matches the question you are trying to answer today. (There is a "sample" page you can view. ) You do not have to complete the whole workbook at once. Use the specific childcare calculator for the information you want to find out now! </t>
  </si>
  <si>
    <t xml:space="preserve"> Shows what a small tuition increase can really do over a month and a year.</t>
  </si>
  <si>
    <t>Class-(You can add your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</si>
</sst>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Red]\-\$#,##0"/>
    <numFmt numFmtId="165" formatCode="\$#,##0"/>
    <numFmt numFmtId="166" formatCode="&quot;$&quot;#,##0.00"/>
  </numFmts>
  <fonts count="45" x14ac:knownFonts="1">
    <font>
      <sz val="11"/>
      <color theme="1"/>
      <name val="Calibri"/>
    </font>
    <font>
      <sz val="10"/>
      <color rgb="FF333333"/>
      <name val="Aptos"/>
      <family val="2"/>
    </font>
    <font>
      <b/>
      <sz val="12"/>
      <color rgb="FFE94F78"/>
      <name val="Aptos"/>
      <family val="2"/>
    </font>
    <font>
      <b/>
      <sz val="10"/>
      <color rgb="FF333333"/>
      <name val="Aptos"/>
      <family val="2"/>
    </font>
    <font>
      <b/>
      <sz val="12"/>
      <color rgb="FF5F8E57"/>
      <name val="Aptos"/>
      <family val="2"/>
    </font>
    <font>
      <b/>
      <sz val="22"/>
      <color rgb="FF5F8E57"/>
      <name val="Aptos"/>
      <family val="2"/>
    </font>
    <font>
      <b/>
      <sz val="15"/>
      <color rgb="FF5F8E57"/>
      <name val="Aptos"/>
      <family val="2"/>
    </font>
    <font>
      <sz val="9"/>
      <color rgb="FF666666"/>
      <name val="Aptos"/>
      <family val="2"/>
    </font>
    <font>
      <b/>
      <sz val="30"/>
      <color rgb="FFE94F78"/>
      <name val="Aptos"/>
      <family val="2"/>
    </font>
    <font>
      <sz val="12"/>
      <color rgb="FF666666"/>
      <name val="Aptos"/>
      <family val="2"/>
    </font>
    <font>
      <sz val="34"/>
      <color rgb="FF5F8E57"/>
      <name val="Aptos"/>
      <family val="2"/>
    </font>
    <font>
      <b/>
      <sz val="18"/>
      <color rgb="FFE94F78"/>
      <name val="Aptos"/>
      <family val="2"/>
    </font>
    <font>
      <b/>
      <sz val="30"/>
      <color rgb="FF5F8E57"/>
      <name val="Aptos"/>
      <family val="2"/>
    </font>
    <font>
      <b/>
      <sz val="30"/>
      <color rgb="FFD79B00"/>
      <name val="Aptos"/>
      <family val="2"/>
    </font>
    <font>
      <b/>
      <sz val="10"/>
      <color rgb="FFE94F78"/>
      <name val="Aptos"/>
      <family val="2"/>
    </font>
    <font>
      <b/>
      <sz val="10"/>
      <color rgb="FF5F8E57"/>
      <name val="Aptos"/>
      <family val="2"/>
    </font>
    <font>
      <sz val="1"/>
      <color rgb="FFFFFFFF"/>
      <name val="Aptos"/>
      <family val="2"/>
    </font>
    <font>
      <b/>
      <sz val="12"/>
      <color rgb="FFD79B00"/>
      <name val="Aptos"/>
      <family val="2"/>
    </font>
    <font>
      <sz val="12"/>
      <name val="Aptos"/>
      <family val="2"/>
    </font>
    <font>
      <sz val="10"/>
      <color rgb="FF333333"/>
      <name val="Aptos"/>
      <family val="2"/>
    </font>
    <font>
      <b/>
      <sz val="10"/>
      <color rgb="FF333333"/>
      <name val="Aptos"/>
      <family val="2"/>
    </font>
    <font>
      <b/>
      <sz val="12"/>
      <color rgb="FFE94F78"/>
      <name val="Aptos"/>
      <family val="2"/>
    </font>
    <font>
      <sz val="10"/>
      <name val="Aptos"/>
      <family val="2"/>
    </font>
    <font>
      <sz val="11"/>
      <name val="Calibri"/>
      <family val="2"/>
    </font>
    <font>
      <sz val="11"/>
      <color theme="1"/>
      <name val="Calibri"/>
      <family val="2"/>
    </font>
    <font>
      <sz val="11"/>
      <color theme="1"/>
      <name val="Calibri"/>
      <family val="2"/>
    </font>
    <font>
      <b/>
      <sz val="11"/>
      <color theme="1"/>
      <name val="Calibri"/>
      <family val="2"/>
    </font>
    <font>
      <b/>
      <sz val="18"/>
      <color rgb="FFFF5C8A"/>
      <name val="Aptos"/>
      <family val="2"/>
    </font>
    <font>
      <b/>
      <sz val="18"/>
      <color rgb="FFFF5C8A"/>
      <name val="Calibri"/>
      <family val="2"/>
    </font>
    <font>
      <sz val="11"/>
      <color rgb="FF1F1F1F"/>
      <name val="Aptos"/>
      <family val="2"/>
    </font>
    <font>
      <sz val="11"/>
      <color rgb="FF1F1F1F"/>
      <name val="Calibri"/>
      <family val="2"/>
    </font>
    <font>
      <b/>
      <sz val="12"/>
      <color rgb="FF8A5A00"/>
      <name val="Aptos"/>
      <family val="2"/>
    </font>
    <font>
      <b/>
      <sz val="12"/>
      <color rgb="FFFF5C8A"/>
      <name val="Aptos"/>
      <family val="2"/>
    </font>
    <font>
      <b/>
      <sz val="12"/>
      <color rgb="FFE8A600"/>
      <name val="Aptos"/>
      <family val="2"/>
    </font>
    <font>
      <sz val="12"/>
      <color rgb="FF1F1F1F"/>
      <name val="Aptos"/>
      <family val="2"/>
    </font>
    <font>
      <sz val="12"/>
      <color rgb="FF333333"/>
      <name val="Aptos"/>
      <family val="2"/>
    </font>
    <font>
      <b/>
      <sz val="12"/>
      <color theme="6" tint="-0.249977111117893"/>
      <name val="Aptos"/>
      <family val="2"/>
    </font>
    <font>
      <b/>
      <sz val="12"/>
      <color rgb="FFFF66CC"/>
      <name val="Aptos"/>
      <family val="2"/>
    </font>
    <font>
      <b/>
      <sz val="10"/>
      <color rgb="FFFF4F4F"/>
      <name val="Aptos"/>
      <family val="2"/>
    </font>
    <font>
      <b/>
      <sz val="18"/>
      <color rgb="FF00B050"/>
      <name val="Aptos"/>
      <family val="2"/>
    </font>
    <font>
      <b/>
      <sz val="16"/>
      <color rgb="FF00B050"/>
      <name val="Aptos"/>
      <family val="2"/>
    </font>
    <font>
      <sz val="10"/>
      <color theme="1" tint="0.34998626667073579"/>
      <name val="Aptos"/>
      <family val="2"/>
    </font>
    <font>
      <sz val="11"/>
      <color theme="1" tint="0.34998626667073579"/>
      <name val="Calibri"/>
      <family val="2"/>
    </font>
    <font>
      <b/>
      <sz val="11"/>
      <color rgb="FFE94F78"/>
      <name val="Calibri"/>
      <family val="2"/>
    </font>
    <font>
      <b/>
      <sz val="12"/>
      <color rgb="FF666666"/>
      <name val="Aptos"/>
      <family val="2"/>
    </font>
  </fonts>
  <fills count="22">
    <fill>
      <patternFill patternType="none"/>
    </fill>
    <fill>
      <patternFill patternType="gray125"/>
    </fill>
    <fill>
      <patternFill patternType="solid">
        <fgColor rgb="FFFFFFFF"/>
      </patternFill>
    </fill>
    <fill>
      <patternFill patternType="solid">
        <fgColor rgb="FFFAD9E1"/>
      </patternFill>
    </fill>
    <fill>
      <patternFill patternType="solid">
        <fgColor rgb="FFFFFDF8"/>
      </patternFill>
    </fill>
    <fill>
      <patternFill patternType="solid">
        <fgColor rgb="FFDDEBD5"/>
      </patternFill>
    </fill>
    <fill>
      <patternFill patternType="solid">
        <fgColor rgb="FFFFF4F7"/>
      </patternFill>
    </fill>
    <fill>
      <patternFill patternType="solid">
        <fgColor rgb="FFFFF8E8"/>
      </patternFill>
    </fill>
    <fill>
      <patternFill patternType="solid">
        <fgColor rgb="FFF5FAF2"/>
      </patternFill>
    </fill>
    <fill>
      <patternFill patternType="solid">
        <fgColor rgb="FFFDFBCF"/>
      </patternFill>
    </fill>
    <fill>
      <patternFill patternType="solid">
        <fgColor theme="0"/>
      </patternFill>
    </fill>
    <fill>
      <patternFill patternType="solid">
        <fgColor theme="8" tint="0.79992065187536243"/>
        <bgColor indexed="65"/>
      </patternFill>
    </fill>
    <fill>
      <patternFill patternType="solid">
        <fgColor rgb="FFFFFF99"/>
      </patternFill>
    </fill>
    <fill>
      <patternFill patternType="solid">
        <fgColor rgb="FFFFFFFF"/>
      </patternFill>
    </fill>
    <fill>
      <patternFill patternType="solid">
        <fgColor theme="0"/>
        <bgColor indexed="64"/>
      </patternFill>
    </fill>
    <fill>
      <patternFill patternType="solid">
        <fgColor rgb="FFE7FFFF"/>
        <bgColor indexed="64"/>
      </patternFill>
    </fill>
    <fill>
      <patternFill patternType="solid">
        <fgColor theme="9"/>
        <bgColor indexed="64"/>
      </patternFill>
    </fill>
    <fill>
      <patternFill patternType="solid">
        <fgColor rgb="FFFBECEF"/>
        <bgColor indexed="64"/>
      </patternFill>
    </fill>
    <fill>
      <patternFill patternType="solid">
        <fgColor rgb="FFFFF2F5"/>
        <bgColor indexed="64"/>
      </patternFill>
    </fill>
    <fill>
      <patternFill patternType="solid">
        <fgColor rgb="FFFFFF66"/>
        <bgColor indexed="64"/>
      </patternFill>
    </fill>
    <fill>
      <patternFill patternType="solid">
        <fgColor rgb="FFF5FAF2"/>
        <bgColor indexed="64"/>
      </patternFill>
    </fill>
    <fill>
      <patternFill patternType="solid">
        <fgColor rgb="FFDFEFD5"/>
        <bgColor indexed="64"/>
      </patternFill>
    </fill>
  </fills>
  <borders count="66">
    <border>
      <left/>
      <right/>
      <top/>
      <bottom/>
      <diagonal/>
    </border>
    <border>
      <left/>
      <right/>
      <top/>
      <bottom/>
      <diagonal/>
    </border>
    <border>
      <left style="thin">
        <color rgb="FFE8DAD5"/>
      </left>
      <right style="thin">
        <color rgb="FFE8DAD5"/>
      </right>
      <top style="thin">
        <color rgb="FFE8DAD5"/>
      </top>
      <bottom style="thin">
        <color rgb="FFE8DAD5"/>
      </bottom>
      <diagonal/>
    </border>
    <border>
      <left/>
      <right/>
      <top style="thin">
        <color rgb="FFE8DAD5"/>
      </top>
      <bottom/>
      <diagonal/>
    </border>
    <border>
      <left/>
      <right style="thin">
        <color rgb="FFE8DAD5"/>
      </right>
      <top style="thin">
        <color rgb="FFE8DAD5"/>
      </top>
      <bottom/>
      <diagonal/>
    </border>
    <border>
      <left/>
      <right/>
      <top style="thin">
        <color rgb="FFE8DAD5"/>
      </top>
      <bottom style="thin">
        <color rgb="FFE8DAD5"/>
      </bottom>
      <diagonal/>
    </border>
    <border>
      <left style="thin">
        <color rgb="FFE8DAD5"/>
      </left>
      <right style="thin">
        <color rgb="FFE8DAD5"/>
      </right>
      <top/>
      <bottom/>
      <diagonal/>
    </border>
    <border>
      <left style="thin">
        <color rgb="FFE8DAD5"/>
      </left>
      <right/>
      <top style="thin">
        <color rgb="FFE8DAD5"/>
      </top>
      <bottom style="thin">
        <color rgb="FFE8DAD5"/>
      </bottom>
      <diagonal/>
    </border>
    <border>
      <left style="thin">
        <color rgb="FFE8DAD5"/>
      </left>
      <right/>
      <top style="thin">
        <color rgb="FFE8DAD5"/>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diagonal/>
    </border>
    <border>
      <left/>
      <right/>
      <top/>
      <bottom/>
      <diagonal/>
    </border>
    <border>
      <left style="thin">
        <color rgb="FFE8DAD5"/>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E8DAD5"/>
      </right>
      <top style="medium">
        <color indexed="64"/>
      </top>
      <bottom/>
      <diagonal/>
    </border>
    <border>
      <left style="thin">
        <color rgb="FFE8DAD5"/>
      </left>
      <right style="thin">
        <color rgb="FFE8DAD5"/>
      </right>
      <top style="medium">
        <color indexed="64"/>
      </top>
      <bottom/>
      <diagonal/>
    </border>
    <border>
      <left style="thin">
        <color rgb="FFE8DAD5"/>
      </left>
      <right style="medium">
        <color indexed="64"/>
      </right>
      <top style="medium">
        <color indexed="64"/>
      </top>
      <bottom/>
      <diagonal/>
    </border>
    <border>
      <left style="thin">
        <color indexed="64"/>
      </left>
      <right style="thin">
        <color rgb="FFE8DAD5"/>
      </right>
      <top style="thin">
        <color indexed="64"/>
      </top>
      <bottom style="thin">
        <color rgb="FFE8DAD5"/>
      </bottom>
      <diagonal/>
    </border>
    <border>
      <left style="thin">
        <color rgb="FFE8DAD5"/>
      </left>
      <right style="thin">
        <color rgb="FFE8DAD5"/>
      </right>
      <top style="thin">
        <color indexed="64"/>
      </top>
      <bottom style="thin">
        <color rgb="FFE8DAD5"/>
      </bottom>
      <diagonal/>
    </border>
    <border>
      <left style="thin">
        <color rgb="FFE8DAD5"/>
      </left>
      <right style="thin">
        <color indexed="64"/>
      </right>
      <top style="thin">
        <color indexed="64"/>
      </top>
      <bottom style="thin">
        <color rgb="FFE8DAD5"/>
      </bottom>
      <diagonal/>
    </border>
    <border>
      <left style="thin">
        <color indexed="64"/>
      </left>
      <right style="thin">
        <color rgb="FFE8DAD5"/>
      </right>
      <top style="thin">
        <color rgb="FFE8DAD5"/>
      </top>
      <bottom style="thin">
        <color rgb="FFE8DAD5"/>
      </bottom>
      <diagonal/>
    </border>
    <border>
      <left style="thin">
        <color rgb="FFE8DAD5"/>
      </left>
      <right style="thin">
        <color indexed="64"/>
      </right>
      <top style="thin">
        <color rgb="FFE8DAD5"/>
      </top>
      <bottom style="thin">
        <color rgb="FFE8DAD5"/>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theme="0" tint="-0.249977111117893"/>
      </top>
      <bottom style="thin">
        <color rgb="FFE8DAD5"/>
      </bottom>
      <diagonal/>
    </border>
    <border>
      <left style="thin">
        <color theme="0" tint="-0.249977111117893"/>
      </left>
      <right/>
      <top/>
      <bottom/>
      <diagonal/>
    </border>
    <border>
      <left/>
      <right style="thin">
        <color theme="0" tint="-0.249977111117893"/>
      </right>
      <top style="thin">
        <color theme="0" tint="-0.249977111117893"/>
      </top>
      <bottom style="thin">
        <color rgb="FFE8DAD5"/>
      </bottom>
      <diagonal/>
    </border>
    <border>
      <left style="medium">
        <color theme="0" tint="-0.249977111117893"/>
      </left>
      <right style="thin">
        <color theme="0" tint="-0.249977111117893"/>
      </right>
      <top style="medium">
        <color theme="0" tint="-0.249977111117893"/>
      </top>
      <bottom/>
      <diagonal/>
    </border>
    <border>
      <left/>
      <right style="thin">
        <color rgb="FFE8DAD5"/>
      </right>
      <top style="medium">
        <color theme="0" tint="-0.249977111117893"/>
      </top>
      <bottom style="thin">
        <color rgb="FFE8DAD5"/>
      </bottom>
      <diagonal/>
    </border>
    <border>
      <left style="thin">
        <color rgb="FFE8DAD5"/>
      </left>
      <right style="thin">
        <color rgb="FFE8DAD5"/>
      </right>
      <top style="medium">
        <color theme="0" tint="-0.249977111117893"/>
      </top>
      <bottom style="thin">
        <color rgb="FFE8DAD5"/>
      </bottom>
      <diagonal/>
    </border>
    <border>
      <left style="thin">
        <color rgb="FFE8DAD5"/>
      </left>
      <right style="medium">
        <color theme="0" tint="-0.249977111117893"/>
      </right>
      <top style="medium">
        <color theme="0" tint="-0.249977111117893"/>
      </top>
      <bottom style="thin">
        <color rgb="FFE8DAD5"/>
      </bottom>
      <diagonal/>
    </border>
    <border>
      <left style="medium">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right style="thin">
        <color rgb="FFE8DAD5"/>
      </right>
      <top style="thin">
        <color rgb="FFE8DAD5"/>
      </top>
      <bottom style="medium">
        <color theme="0" tint="-0.249977111117893"/>
      </bottom>
      <diagonal/>
    </border>
    <border>
      <left style="thin">
        <color rgb="FFEFE7E4"/>
      </left>
      <right style="thin">
        <color theme="0" tint="-0.249977111117893"/>
      </right>
      <top style="thin">
        <color theme="0" tint="-0.249977111117893"/>
      </top>
      <bottom style="medium">
        <color theme="0" tint="-0.249977111117893"/>
      </bottom>
      <diagonal/>
    </border>
    <border>
      <left style="thin">
        <color rgb="FFE8DAD5"/>
      </left>
      <right style="medium">
        <color theme="0" tint="-0.249977111117893"/>
      </right>
      <top/>
      <bottom style="medium">
        <color theme="0" tint="-0.249977111117893"/>
      </bottom>
      <diagonal/>
    </border>
    <border>
      <left style="medium">
        <color theme="0" tint="-0.249977111117893"/>
      </left>
      <right style="thin">
        <color rgb="FFE8DAD5"/>
      </right>
      <top style="medium">
        <color theme="0" tint="-0.249977111117893"/>
      </top>
      <bottom/>
      <diagonal/>
    </border>
    <border>
      <left/>
      <right style="medium">
        <color theme="0" tint="-0.249977111117893"/>
      </right>
      <top style="medium">
        <color theme="0" tint="-0.249977111117893"/>
      </top>
      <bottom style="thin">
        <color rgb="FFE8DAD5"/>
      </bottom>
      <diagonal/>
    </border>
    <border>
      <left style="medium">
        <color theme="0" tint="-0.249977111117893"/>
      </left>
      <right style="thin">
        <color rgb="FFE8DAD5"/>
      </right>
      <top/>
      <bottom style="medium">
        <color theme="0" tint="-0.249977111117893"/>
      </bottom>
      <diagonal/>
    </border>
    <border>
      <left/>
      <right style="thin">
        <color rgb="FFE8DAD5"/>
      </right>
      <top/>
      <bottom style="medium">
        <color theme="0" tint="-0.249977111117893"/>
      </bottom>
      <diagonal/>
    </border>
    <border>
      <left style="thin">
        <color rgb="FFE8DAD5"/>
      </left>
      <right style="thin">
        <color rgb="FFE8DAD5"/>
      </right>
      <top/>
      <bottom style="medium">
        <color theme="0" tint="-0.249977111117893"/>
      </bottom>
      <diagonal/>
    </border>
    <border>
      <left style="thin">
        <color rgb="FFE8DAD5"/>
      </left>
      <right/>
      <top/>
      <bottom style="medium">
        <color theme="0" tint="-0.249977111117893"/>
      </bottom>
      <diagonal/>
    </border>
    <border>
      <left/>
      <right/>
      <top/>
      <bottom style="thin">
        <color theme="9" tint="0.39997558519241921"/>
      </bottom>
      <diagonal/>
    </border>
    <border>
      <left style="thin">
        <color theme="0" tint="-0.249977111117893"/>
      </left>
      <right/>
      <top style="medium">
        <color theme="0" tint="-0.249977111117893"/>
      </top>
      <bottom/>
      <diagonal/>
    </border>
    <border>
      <left/>
      <right style="thin">
        <color theme="0" tint="-0.249977111117893"/>
      </right>
      <top style="medium">
        <color theme="0" tint="-0.249977111117893"/>
      </top>
      <bottom/>
      <diagonal/>
    </border>
    <border>
      <left style="thin">
        <color theme="0" tint="-0.249977111117893"/>
      </left>
      <right style="thin">
        <color theme="0" tint="-0.249977111117893"/>
      </right>
      <top style="medium">
        <color theme="0" tint="-0.249977111117893"/>
      </top>
      <bottom/>
      <diagonal/>
    </border>
    <border>
      <left/>
      <right/>
      <top style="medium">
        <color theme="0" tint="-0.249977111117893"/>
      </top>
      <bottom/>
      <diagonal/>
    </border>
    <border>
      <left style="thin">
        <color theme="0" tint="-0.249977111117893"/>
      </left>
      <right/>
      <top/>
      <bottom style="medium">
        <color theme="0" tint="-0.249977111117893"/>
      </bottom>
      <diagonal/>
    </border>
    <border>
      <left/>
      <right style="thin">
        <color theme="0" tint="-0.249977111117893"/>
      </right>
      <top/>
      <bottom style="medium">
        <color theme="0" tint="-0.249977111117893"/>
      </bottom>
      <diagonal/>
    </border>
    <border>
      <left/>
      <right/>
      <top/>
      <bottom style="medium">
        <color theme="0" tint="-0.249977111117893"/>
      </bottom>
      <diagonal/>
    </border>
    <border>
      <left style="thin">
        <color rgb="FFE8DAD5"/>
      </left>
      <right/>
      <top style="medium">
        <color theme="0" tint="-0.249977111117893"/>
      </top>
      <bottom/>
      <diagonal/>
    </border>
    <border>
      <left style="thin">
        <color theme="0" tint="-0.249977111117893"/>
      </left>
      <right/>
      <top style="thin">
        <color theme="0" tint="-0.249977111117893"/>
      </top>
      <bottom style="thin">
        <color rgb="FFE8DAD5"/>
      </bottom>
      <diagonal/>
    </border>
    <border>
      <left style="thin">
        <color theme="0" tint="-0.249977111117893"/>
      </left>
      <right style="thin">
        <color rgb="FFEFE7E4"/>
      </right>
      <top style="thin">
        <color rgb="FFEFE7E4"/>
      </top>
      <bottom/>
      <diagonal/>
    </border>
    <border>
      <left style="thin">
        <color rgb="FFEFE7E4"/>
      </left>
      <right style="thin">
        <color rgb="FFEFE7E4"/>
      </right>
      <top style="thin">
        <color rgb="FFEFE7E4"/>
      </top>
      <bottom/>
      <diagonal/>
    </border>
    <border>
      <left style="thin">
        <color rgb="FFEFE7E4"/>
      </left>
      <right style="thin">
        <color theme="0" tint="-0.249977111117893"/>
      </right>
      <top style="thin">
        <color rgb="FFEFE7E4"/>
      </top>
      <bottom/>
      <diagonal/>
    </border>
  </borders>
  <cellStyleXfs count="2">
    <xf numFmtId="0" fontId="0" fillId="0" borderId="12"/>
    <xf numFmtId="9" fontId="25" fillId="0" borderId="12"/>
  </cellStyleXfs>
  <cellXfs count="240">
    <xf numFmtId="0" fontId="0" fillId="0" borderId="0" xfId="0" applyBorder="1"/>
    <xf numFmtId="0" fontId="1"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165" fontId="16" fillId="2" borderId="1"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0" fillId="0" borderId="1" xfId="0" applyBorder="1"/>
    <xf numFmtId="0" fontId="1" fillId="0" borderId="1" xfId="0" applyFont="1" applyBorder="1" applyAlignment="1">
      <alignment horizontal="center" vertical="center" wrapText="1"/>
    </xf>
    <xf numFmtId="0" fontId="1" fillId="10" borderId="1" xfId="0" applyFont="1" applyFill="1" applyBorder="1" applyAlignment="1">
      <alignment horizontal="center" vertical="center" wrapText="1"/>
    </xf>
    <xf numFmtId="0" fontId="0" fillId="10" borderId="1" xfId="0" applyFill="1" applyBorder="1"/>
    <xf numFmtId="165" fontId="1" fillId="10" borderId="1" xfId="0" applyNumberFormat="1" applyFont="1" applyFill="1" applyBorder="1" applyAlignment="1">
      <alignment horizontal="center" vertical="center" wrapText="1"/>
    </xf>
    <xf numFmtId="0" fontId="17" fillId="10" borderId="1" xfId="0" applyFont="1" applyFill="1" applyBorder="1" applyAlignment="1">
      <alignment horizontal="left" wrapText="1"/>
    </xf>
    <xf numFmtId="0" fontId="1" fillId="10" borderId="1" xfId="0" applyFont="1" applyFill="1" applyBorder="1" applyAlignment="1">
      <alignment horizontal="center" wrapText="1"/>
    </xf>
    <xf numFmtId="10" fontId="1" fillId="10" borderId="1" xfId="0" applyNumberFormat="1" applyFont="1" applyFill="1" applyBorder="1" applyAlignment="1">
      <alignment horizontal="center" vertical="center" wrapText="1"/>
    </xf>
    <xf numFmtId="1" fontId="1" fillId="10" borderId="1" xfId="0" applyNumberFormat="1" applyFont="1" applyFill="1" applyBorder="1" applyAlignment="1">
      <alignment horizontal="center" vertical="center" wrapText="1"/>
    </xf>
    <xf numFmtId="165" fontId="14" fillId="10" borderId="1" xfId="0" applyNumberFormat="1" applyFont="1" applyFill="1" applyBorder="1" applyAlignment="1">
      <alignment horizontal="center" vertical="center" wrapText="1"/>
    </xf>
    <xf numFmtId="165" fontId="1" fillId="10" borderId="1" xfId="0" applyNumberFormat="1" applyFont="1" applyFill="1" applyBorder="1" applyAlignment="1">
      <alignment horizontal="center" wrapText="1"/>
    </xf>
    <xf numFmtId="0" fontId="3" fillId="0" borderId="1" xfId="0" applyFont="1" applyBorder="1" applyAlignment="1">
      <alignment horizontal="center" vertical="center" wrapText="1"/>
    </xf>
    <xf numFmtId="165" fontId="20" fillId="0" borderId="1" xfId="0" applyNumberFormat="1" applyFont="1" applyBorder="1" applyAlignment="1">
      <alignment horizontal="center" vertical="center" wrapText="1"/>
    </xf>
    <xf numFmtId="0" fontId="1" fillId="11" borderId="1" xfId="0" applyFont="1" applyFill="1" applyBorder="1" applyAlignment="1">
      <alignment horizontal="center" vertical="center" wrapText="1"/>
    </xf>
    <xf numFmtId="0" fontId="0" fillId="0" borderId="9" xfId="0" applyBorder="1"/>
    <xf numFmtId="0" fontId="0" fillId="0" borderId="12" xfId="0"/>
    <xf numFmtId="0" fontId="1" fillId="4" borderId="12" xfId="0" applyFont="1" applyFill="1" applyAlignment="1">
      <alignment horizontal="center" vertical="center" wrapText="1"/>
    </xf>
    <xf numFmtId="0" fontId="1" fillId="0" borderId="12" xfId="0" applyFont="1" applyAlignment="1">
      <alignment horizontal="center" vertical="center" wrapText="1"/>
    </xf>
    <xf numFmtId="0" fontId="24" fillId="0" borderId="0" xfId="0" applyFont="1" applyBorder="1"/>
    <xf numFmtId="0" fontId="29" fillId="13" borderId="12" xfId="0" applyFont="1" applyFill="1" applyAlignment="1">
      <alignment horizontal="center" vertical="center" wrapText="1"/>
    </xf>
    <xf numFmtId="0" fontId="1" fillId="2" borderId="12" xfId="0" applyFont="1" applyFill="1" applyAlignment="1">
      <alignment horizontal="center" vertical="center" wrapText="1"/>
    </xf>
    <xf numFmtId="0" fontId="29" fillId="0" borderId="12" xfId="0" applyFont="1" applyAlignment="1">
      <alignment horizontal="center" vertical="center" wrapText="1"/>
    </xf>
    <xf numFmtId="0" fontId="29" fillId="13" borderId="0" xfId="0" applyFont="1" applyFill="1" applyBorder="1" applyAlignment="1">
      <alignment horizontal="left" vertical="center" wrapText="1"/>
    </xf>
    <xf numFmtId="0" fontId="30" fillId="13" borderId="0" xfId="0" applyFont="1" applyFill="1" applyBorder="1" applyAlignment="1">
      <alignment horizontal="left" vertical="center" wrapText="1"/>
    </xf>
    <xf numFmtId="0" fontId="1" fillId="14" borderId="12" xfId="0" applyFont="1" applyFill="1" applyAlignment="1">
      <alignment horizontal="center" vertical="center" wrapText="1"/>
    </xf>
    <xf numFmtId="0" fontId="0" fillId="14" borderId="12" xfId="0" applyFill="1"/>
    <xf numFmtId="0" fontId="35" fillId="14" borderId="12" xfId="0" applyFont="1" applyFill="1" applyAlignment="1">
      <alignment horizontal="center" vertical="center" wrapText="1"/>
    </xf>
    <xf numFmtId="0" fontId="35" fillId="2" borderId="1" xfId="0" applyFont="1" applyFill="1" applyBorder="1" applyAlignment="1">
      <alignment horizontal="center" vertical="center" wrapText="1"/>
    </xf>
    <xf numFmtId="0" fontId="35" fillId="2" borderId="12" xfId="0" applyFont="1" applyFill="1" applyAlignment="1">
      <alignment horizontal="center" vertical="center" wrapText="1"/>
    </xf>
    <xf numFmtId="0" fontId="0" fillId="0" borderId="6" xfId="0" applyBorder="1"/>
    <xf numFmtId="0" fontId="0" fillId="0" borderId="0" xfId="0" applyBorder="1"/>
    <xf numFmtId="0" fontId="8" fillId="2" borderId="12" xfId="0" applyFont="1" applyFill="1" applyAlignment="1">
      <alignment horizontal="left" vertical="center" wrapText="1"/>
    </xf>
    <xf numFmtId="0" fontId="34" fillId="17" borderId="14" xfId="0" applyFont="1" applyFill="1" applyBorder="1" applyAlignment="1">
      <alignment horizontal="left" vertical="top" wrapText="1"/>
    </xf>
    <xf numFmtId="0" fontId="34" fillId="17" borderId="15" xfId="0" applyFont="1" applyFill="1" applyBorder="1" applyAlignment="1">
      <alignment horizontal="left" vertical="top" wrapText="1"/>
    </xf>
    <xf numFmtId="0" fontId="34" fillId="17" borderId="16" xfId="0" applyFont="1" applyFill="1" applyBorder="1" applyAlignment="1">
      <alignment horizontal="left" vertical="top" wrapText="1"/>
    </xf>
    <xf numFmtId="0" fontId="34" fillId="17" borderId="12" xfId="0" applyFont="1" applyFill="1" applyAlignment="1">
      <alignment horizontal="left" vertical="top" wrapText="1"/>
    </xf>
    <xf numFmtId="0" fontId="34" fillId="17" borderId="17" xfId="0" applyFont="1" applyFill="1" applyBorder="1" applyAlignment="1">
      <alignment horizontal="left" vertical="top" wrapText="1"/>
    </xf>
    <xf numFmtId="0" fontId="34" fillId="17" borderId="18" xfId="0" applyFont="1" applyFill="1" applyBorder="1" applyAlignment="1">
      <alignment horizontal="left" vertical="top" wrapText="1"/>
    </xf>
    <xf numFmtId="0" fontId="34" fillId="17" borderId="19" xfId="0" applyFont="1" applyFill="1" applyBorder="1" applyAlignment="1">
      <alignment horizontal="left" vertical="top" wrapText="1"/>
    </xf>
    <xf numFmtId="0" fontId="34" fillId="17" borderId="20" xfId="0" applyFont="1" applyFill="1" applyBorder="1" applyAlignment="1">
      <alignment horizontal="left" vertical="top" wrapText="1"/>
    </xf>
    <xf numFmtId="0" fontId="1" fillId="4" borderId="12" xfId="0" applyFont="1" applyFill="1" applyAlignment="1">
      <alignment horizontal="center" vertical="center" wrapText="1"/>
    </xf>
    <xf numFmtId="0" fontId="5" fillId="2" borderId="12" xfId="0" applyFont="1" applyFill="1" applyAlignment="1">
      <alignment horizontal="center" vertical="center" wrapText="1"/>
    </xf>
    <xf numFmtId="0" fontId="27" fillId="13" borderId="0" xfId="0" applyFont="1" applyFill="1" applyBorder="1" applyAlignment="1">
      <alignment horizontal="center" vertical="center" wrapText="1"/>
    </xf>
    <xf numFmtId="0" fontId="28" fillId="13" borderId="0" xfId="0" applyFont="1" applyFill="1" applyBorder="1" applyAlignment="1">
      <alignment horizontal="center" vertical="center"/>
    </xf>
    <xf numFmtId="0" fontId="36" fillId="14" borderId="24" xfId="0" applyFont="1" applyFill="1" applyBorder="1" applyAlignment="1">
      <alignment horizontal="center" vertical="center" wrapText="1"/>
    </xf>
    <xf numFmtId="0" fontId="32" fillId="14" borderId="25" xfId="0" applyFont="1" applyFill="1" applyBorder="1" applyAlignment="1">
      <alignment horizontal="center" vertical="center" wrapText="1"/>
    </xf>
    <xf numFmtId="0" fontId="32" fillId="14" borderId="26" xfId="0" applyFont="1" applyFill="1" applyBorder="1" applyAlignment="1">
      <alignment horizontal="center" vertical="center" wrapText="1"/>
    </xf>
    <xf numFmtId="0" fontId="34" fillId="16" borderId="27" xfId="0" applyFont="1" applyFill="1" applyBorder="1" applyAlignment="1">
      <alignment horizontal="left" vertical="top" wrapText="1"/>
    </xf>
    <xf numFmtId="0" fontId="34" fillId="16" borderId="28" xfId="0" applyFont="1" applyFill="1" applyBorder="1" applyAlignment="1">
      <alignment horizontal="left" vertical="top" wrapText="1"/>
    </xf>
    <xf numFmtId="0" fontId="34" fillId="16" borderId="29" xfId="0" applyFont="1" applyFill="1" applyBorder="1" applyAlignment="1">
      <alignment horizontal="left" vertical="top" wrapText="1"/>
    </xf>
    <xf numFmtId="0" fontId="34" fillId="16" borderId="30" xfId="0" applyFont="1" applyFill="1" applyBorder="1" applyAlignment="1">
      <alignment horizontal="left" vertical="top" wrapText="1"/>
    </xf>
    <xf numFmtId="0" fontId="34" fillId="16" borderId="2" xfId="0" applyFont="1" applyFill="1" applyBorder="1" applyAlignment="1">
      <alignment horizontal="left" vertical="top" wrapText="1"/>
    </xf>
    <xf numFmtId="0" fontId="34" fillId="16" borderId="31" xfId="0" applyFont="1" applyFill="1" applyBorder="1" applyAlignment="1">
      <alignment horizontal="left" vertical="top" wrapText="1"/>
    </xf>
    <xf numFmtId="0" fontId="34" fillId="16" borderId="16" xfId="0" applyFont="1" applyFill="1" applyBorder="1" applyAlignment="1">
      <alignment horizontal="left" vertical="top" wrapText="1"/>
    </xf>
    <xf numFmtId="0" fontId="34" fillId="16" borderId="12" xfId="0" applyFont="1" applyFill="1" applyAlignment="1">
      <alignment horizontal="left" vertical="top" wrapText="1"/>
    </xf>
    <xf numFmtId="0" fontId="34" fillId="16" borderId="17" xfId="0" applyFont="1" applyFill="1" applyBorder="1" applyAlignment="1">
      <alignment horizontal="left" vertical="top" wrapText="1"/>
    </xf>
    <xf numFmtId="0" fontId="34" fillId="16" borderId="18" xfId="0" applyFont="1" applyFill="1" applyBorder="1" applyAlignment="1">
      <alignment horizontal="left" vertical="top" wrapText="1"/>
    </xf>
    <xf numFmtId="0" fontId="34" fillId="16" borderId="19" xfId="0" applyFont="1" applyFill="1" applyBorder="1" applyAlignment="1">
      <alignment horizontal="left" vertical="top" wrapText="1"/>
    </xf>
    <xf numFmtId="0" fontId="34" fillId="16" borderId="20" xfId="0" applyFont="1" applyFill="1" applyBorder="1" applyAlignment="1">
      <alignment horizontal="left" vertical="top" wrapText="1"/>
    </xf>
    <xf numFmtId="0" fontId="34" fillId="17" borderId="27" xfId="0" applyFont="1" applyFill="1" applyBorder="1" applyAlignment="1">
      <alignment horizontal="left" vertical="top" wrapText="1"/>
    </xf>
    <xf numFmtId="0" fontId="34" fillId="17" borderId="28" xfId="0" applyFont="1" applyFill="1" applyBorder="1" applyAlignment="1">
      <alignment horizontal="left" vertical="top" wrapText="1"/>
    </xf>
    <xf numFmtId="0" fontId="34" fillId="17" borderId="30" xfId="0" applyFont="1" applyFill="1" applyBorder="1" applyAlignment="1">
      <alignment horizontal="left" vertical="top" wrapText="1"/>
    </xf>
    <xf numFmtId="0" fontId="34" fillId="17" borderId="2" xfId="0" applyFont="1" applyFill="1" applyBorder="1" applyAlignment="1">
      <alignment horizontal="left" vertical="top" wrapText="1"/>
    </xf>
    <xf numFmtId="0" fontId="37" fillId="14" borderId="32" xfId="0" applyFont="1" applyFill="1" applyBorder="1" applyAlignment="1">
      <alignment horizontal="center" vertical="center" wrapText="1"/>
    </xf>
    <xf numFmtId="0" fontId="37" fillId="14" borderId="33" xfId="0" applyFont="1" applyFill="1" applyBorder="1" applyAlignment="1">
      <alignment horizontal="center" vertical="center" wrapText="1"/>
    </xf>
    <xf numFmtId="0" fontId="37" fillId="14" borderId="34" xfId="0" applyFont="1" applyFill="1" applyBorder="1" applyAlignment="1">
      <alignment horizontal="center" vertical="center" wrapText="1"/>
    </xf>
    <xf numFmtId="0" fontId="33" fillId="0" borderId="0" xfId="0" applyFont="1" applyBorder="1" applyAlignment="1">
      <alignment horizontal="center" vertical="center" wrapText="1"/>
    </xf>
    <xf numFmtId="0" fontId="31" fillId="15" borderId="21" xfId="0" applyFont="1" applyFill="1" applyBorder="1" applyAlignment="1">
      <alignment horizontal="left" vertical="center" wrapText="1"/>
    </xf>
    <xf numFmtId="0" fontId="31" fillId="15" borderId="22" xfId="0" applyFont="1" applyFill="1" applyBorder="1" applyAlignment="1">
      <alignment horizontal="left" vertical="center" wrapText="1"/>
    </xf>
    <xf numFmtId="0" fontId="31" fillId="15" borderId="23" xfId="0" applyFont="1" applyFill="1" applyBorder="1" applyAlignment="1">
      <alignment horizontal="left" vertical="center" wrapText="1"/>
    </xf>
    <xf numFmtId="0" fontId="7" fillId="2" borderId="12" xfId="0" applyFont="1" applyFill="1" applyAlignment="1">
      <alignment horizontal="center" vertical="center" wrapText="1"/>
    </xf>
    <xf numFmtId="0" fontId="9" fillId="2" borderId="12" xfId="0" applyFont="1" applyFill="1" applyAlignment="1">
      <alignment horizontal="left" vertical="top" wrapText="1"/>
    </xf>
    <xf numFmtId="0" fontId="18" fillId="9" borderId="7" xfId="0" applyFont="1" applyFill="1" applyBorder="1" applyAlignment="1">
      <alignment horizontal="left" vertical="top" wrapText="1"/>
    </xf>
    <xf numFmtId="0" fontId="21" fillId="3" borderId="12" xfId="0" applyFont="1" applyFill="1" applyAlignment="1">
      <alignment horizontal="left" vertical="center" wrapText="1"/>
    </xf>
    <xf numFmtId="0" fontId="10" fillId="2" borderId="12" xfId="0" applyFont="1" applyFill="1" applyAlignment="1">
      <alignment horizontal="center" vertical="center" wrapText="1"/>
    </xf>
    <xf numFmtId="0" fontId="6" fillId="2" borderId="12" xfId="0" applyFont="1" applyFill="1" applyAlignment="1">
      <alignment horizontal="center" vertical="center" wrapText="1"/>
    </xf>
    <xf numFmtId="0" fontId="1" fillId="11" borderId="12" xfId="0" applyFont="1" applyFill="1" applyAlignment="1">
      <alignment horizontal="left" vertical="center" wrapText="1"/>
    </xf>
    <xf numFmtId="0" fontId="19" fillId="11" borderId="13" xfId="0" applyFont="1" applyFill="1" applyBorder="1" applyAlignment="1">
      <alignment horizontal="left" vertical="center" wrapText="1"/>
    </xf>
    <xf numFmtId="0" fontId="1" fillId="11" borderId="13" xfId="0" applyFont="1" applyFill="1" applyBorder="1" applyAlignment="1">
      <alignment horizontal="left" vertical="center" wrapText="1"/>
    </xf>
    <xf numFmtId="0" fontId="1" fillId="11" borderId="12" xfId="0" applyFont="1" applyFill="1" applyAlignment="1">
      <alignment horizontal="center" vertical="center" wrapText="1"/>
    </xf>
    <xf numFmtId="0" fontId="0" fillId="0" borderId="9" xfId="0" applyBorder="1"/>
    <xf numFmtId="0" fontId="1" fillId="6" borderId="1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1" fillId="8" borderId="12"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12" xfId="0" applyBorder="1"/>
    <xf numFmtId="0" fontId="23" fillId="0" borderId="5" xfId="0" applyFont="1" applyBorder="1"/>
    <xf numFmtId="0" fontId="1" fillId="6" borderId="39" xfId="0" applyFont="1" applyFill="1" applyBorder="1" applyAlignment="1">
      <alignment horizontal="center" vertical="center" wrapText="1"/>
    </xf>
    <xf numFmtId="0" fontId="1" fillId="6" borderId="40" xfId="0" applyFont="1" applyFill="1" applyBorder="1" applyAlignment="1">
      <alignment horizontal="center" vertical="center" wrapText="1"/>
    </xf>
    <xf numFmtId="165" fontId="39" fillId="6" borderId="44" xfId="0" applyNumberFormat="1" applyFont="1" applyFill="1" applyBorder="1" applyAlignment="1">
      <alignment horizontal="center" vertical="center" wrapText="1"/>
    </xf>
    <xf numFmtId="166" fontId="11" fillId="8" borderId="46" xfId="0" applyNumberFormat="1" applyFont="1" applyFill="1" applyBorder="1" applyAlignment="1">
      <alignment horizontal="center" vertical="center" wrapText="1"/>
    </xf>
    <xf numFmtId="0" fontId="26" fillId="20" borderId="48" xfId="0" applyFont="1" applyFill="1" applyBorder="1" applyAlignment="1">
      <alignment horizontal="center" vertical="center"/>
    </xf>
    <xf numFmtId="0" fontId="12" fillId="8" borderId="38" xfId="0" applyFont="1" applyFill="1" applyBorder="1" applyAlignment="1">
      <alignment horizontal="center" vertical="center" wrapText="1"/>
    </xf>
    <xf numFmtId="0" fontId="12" fillId="8" borderId="42" xfId="0" applyFont="1" applyFill="1" applyBorder="1" applyAlignment="1">
      <alignment horizontal="center" vertical="center" wrapText="1"/>
    </xf>
    <xf numFmtId="0" fontId="12" fillId="8" borderId="47" xfId="0" applyFont="1" applyFill="1" applyBorder="1" applyAlignment="1">
      <alignment horizontal="center" vertical="center" wrapText="1"/>
    </xf>
    <xf numFmtId="0" fontId="12" fillId="8" borderId="49" xfId="0" applyFont="1" applyFill="1" applyBorder="1" applyAlignment="1">
      <alignment horizontal="center" vertical="center" wrapText="1"/>
    </xf>
    <xf numFmtId="165" fontId="39" fillId="7" borderId="44" xfId="0" applyNumberFormat="1" applyFont="1" applyFill="1" applyBorder="1" applyAlignment="1">
      <alignment horizontal="center" vertical="center" wrapText="1"/>
    </xf>
    <xf numFmtId="165" fontId="15" fillId="10" borderId="12" xfId="0" applyNumberFormat="1" applyFont="1" applyFill="1" applyBorder="1" applyAlignment="1">
      <alignment horizontal="center" wrapText="1"/>
    </xf>
    <xf numFmtId="0" fontId="1" fillId="10" borderId="12" xfId="0" applyFont="1" applyFill="1" applyBorder="1" applyAlignment="1">
      <alignment horizontal="center" wrapText="1"/>
    </xf>
    <xf numFmtId="0" fontId="1" fillId="0" borderId="12" xfId="0" applyFont="1" applyBorder="1" applyAlignment="1">
      <alignment horizontal="center" wrapText="1"/>
    </xf>
    <xf numFmtId="0" fontId="1" fillId="0" borderId="12" xfId="0" applyFont="1" applyBorder="1" applyAlignment="1">
      <alignment horizontal="center" vertical="center" wrapText="1"/>
    </xf>
    <xf numFmtId="0" fontId="1" fillId="8" borderId="54" xfId="0" applyFont="1" applyFill="1" applyBorder="1" applyAlignment="1">
      <alignment horizontal="center" vertical="center" wrapText="1"/>
    </xf>
    <xf numFmtId="0" fontId="1" fillId="8" borderId="55" xfId="0" applyFont="1" applyFill="1" applyBorder="1" applyAlignment="1">
      <alignment horizontal="center" vertical="center" wrapText="1"/>
    </xf>
    <xf numFmtId="0" fontId="8" fillId="6" borderId="56" xfId="0" applyFont="1" applyFill="1" applyBorder="1" applyAlignment="1">
      <alignment horizontal="center" vertical="center" wrapText="1"/>
    </xf>
    <xf numFmtId="0" fontId="13" fillId="7" borderId="57" xfId="0" applyFont="1" applyFill="1" applyBorder="1" applyAlignment="1">
      <alignment horizontal="center" vertical="center" wrapText="1"/>
    </xf>
    <xf numFmtId="0" fontId="12" fillId="8" borderId="39" xfId="0" applyFont="1" applyFill="1" applyBorder="1" applyAlignment="1">
      <alignment horizontal="center" vertical="center" wrapText="1"/>
    </xf>
    <xf numFmtId="10" fontId="39" fillId="8" borderId="58" xfId="0" applyNumberFormat="1" applyFont="1" applyFill="1" applyBorder="1" applyAlignment="1">
      <alignment horizontal="center" vertical="center" wrapText="1"/>
    </xf>
    <xf numFmtId="10" fontId="39" fillId="8" borderId="59" xfId="0" applyNumberFormat="1" applyFont="1" applyFill="1" applyBorder="1" applyAlignment="1">
      <alignment horizontal="center" vertical="center" wrapText="1"/>
    </xf>
    <xf numFmtId="0" fontId="8" fillId="6" borderId="43" xfId="0" applyFont="1" applyFill="1" applyBorder="1" applyAlignment="1">
      <alignment horizontal="center" vertical="center" wrapText="1"/>
    </xf>
    <xf numFmtId="0" fontId="13" fillId="7" borderId="60" xfId="0" applyFont="1" applyFill="1" applyBorder="1" applyAlignment="1">
      <alignment horizontal="center" vertical="center" wrapText="1"/>
    </xf>
    <xf numFmtId="0" fontId="0" fillId="0" borderId="50" xfId="0" applyBorder="1"/>
    <xf numFmtId="0" fontId="0" fillId="0" borderId="53" xfId="0" applyBorder="1"/>
    <xf numFmtId="0" fontId="1" fillId="8" borderId="61" xfId="0" applyFont="1" applyFill="1" applyBorder="1" applyAlignment="1">
      <alignment horizontal="center" vertical="center" wrapText="1"/>
    </xf>
    <xf numFmtId="0" fontId="0" fillId="0" borderId="57" xfId="0" applyBorder="1"/>
    <xf numFmtId="10" fontId="39" fillId="8" borderId="52" xfId="0" applyNumberFormat="1" applyFont="1" applyFill="1" applyBorder="1" applyAlignment="1">
      <alignment horizontal="center" vertical="center" wrapText="1"/>
    </xf>
    <xf numFmtId="0" fontId="0" fillId="0" borderId="60" xfId="0" applyBorder="1"/>
    <xf numFmtId="165" fontId="40" fillId="18" borderId="45" xfId="0" applyNumberFormat="1" applyFont="1" applyFill="1" applyBorder="1" applyAlignment="1">
      <alignment horizontal="center" vertical="center" wrapText="1"/>
    </xf>
    <xf numFmtId="0" fontId="1" fillId="18" borderId="40" xfId="0" applyFont="1" applyFill="1" applyBorder="1" applyAlignment="1">
      <alignment horizontal="center" vertical="center" wrapText="1"/>
    </xf>
    <xf numFmtId="166" fontId="39" fillId="18" borderId="51" xfId="0" applyNumberFormat="1" applyFont="1" applyFill="1" applyBorder="1" applyAlignment="1">
      <alignment horizontal="center" vertical="center" wrapText="1"/>
    </xf>
    <xf numFmtId="0" fontId="3" fillId="20" borderId="41" xfId="0" applyFont="1" applyFill="1" applyBorder="1" applyAlignment="1">
      <alignment horizontal="center" vertical="center" wrapText="1"/>
    </xf>
    <xf numFmtId="166" fontId="11" fillId="20" borderId="46" xfId="0" applyNumberFormat="1" applyFont="1" applyFill="1" applyBorder="1" applyAlignment="1">
      <alignment horizontal="center" vertical="center" wrapText="1"/>
    </xf>
    <xf numFmtId="10" fontId="39" fillId="8" borderId="58" xfId="0" applyNumberFormat="1" applyFont="1" applyFill="1" applyBorder="1" applyAlignment="1">
      <alignment horizontal="center" vertical="top" wrapText="1"/>
    </xf>
    <xf numFmtId="10" fontId="39" fillId="8" borderId="59" xfId="0" applyNumberFormat="1" applyFont="1" applyFill="1" applyBorder="1" applyAlignment="1">
      <alignment horizontal="center" vertical="top" wrapText="1"/>
    </xf>
    <xf numFmtId="0" fontId="19" fillId="11" borderId="12" xfId="0" applyFont="1" applyFill="1" applyBorder="1" applyAlignment="1">
      <alignment horizontal="left" vertical="center" wrapText="1"/>
    </xf>
    <xf numFmtId="0" fontId="1" fillId="11" borderId="12" xfId="0" applyFont="1" applyFill="1" applyAlignment="1">
      <alignment horizontal="left" vertical="top" wrapText="1"/>
    </xf>
    <xf numFmtId="0" fontId="0" fillId="0" borderId="0" xfId="0" applyBorder="1" applyAlignment="1">
      <alignment vertical="top"/>
    </xf>
    <xf numFmtId="164" fontId="22" fillId="2" borderId="9" xfId="0" applyNumberFormat="1" applyFont="1" applyFill="1" applyBorder="1" applyAlignment="1">
      <alignment horizontal="left" vertical="center" wrapText="1"/>
    </xf>
    <xf numFmtId="165" fontId="22" fillId="14" borderId="9" xfId="0" applyNumberFormat="1" applyFont="1" applyFill="1" applyBorder="1" applyAlignment="1">
      <alignment horizontal="center" vertical="center" wrapText="1"/>
    </xf>
    <xf numFmtId="165" fontId="22" fillId="2" borderId="9" xfId="0" applyNumberFormat="1" applyFont="1" applyFill="1" applyBorder="1" applyAlignment="1">
      <alignment horizontal="center" vertical="center" wrapText="1"/>
    </xf>
    <xf numFmtId="165" fontId="38" fillId="8" borderId="9" xfId="0" applyNumberFormat="1" applyFont="1" applyFill="1" applyBorder="1" applyAlignment="1">
      <alignment horizontal="center" vertical="center" wrapText="1"/>
    </xf>
    <xf numFmtId="0" fontId="22" fillId="2" borderId="9" xfId="0" applyFont="1" applyFill="1" applyBorder="1" applyAlignment="1">
      <alignment horizontal="left" vertical="center" wrapText="1"/>
    </xf>
    <xf numFmtId="165" fontId="1" fillId="19" borderId="9" xfId="0" applyNumberFormat="1" applyFont="1" applyFill="1" applyBorder="1" applyAlignment="1">
      <alignment horizontal="center" vertical="center" wrapText="1"/>
    </xf>
    <xf numFmtId="10" fontId="1" fillId="19" borderId="9" xfId="0" applyNumberFormat="1" applyFont="1" applyFill="1" applyBorder="1" applyAlignment="1">
      <alignment horizontal="center" vertical="center" wrapText="1"/>
    </xf>
    <xf numFmtId="1" fontId="1" fillId="19" borderId="9" xfId="0" applyNumberFormat="1" applyFont="1" applyFill="1" applyBorder="1" applyAlignment="1">
      <alignment horizontal="center" vertical="center" wrapText="1"/>
    </xf>
    <xf numFmtId="1" fontId="1" fillId="6" borderId="9" xfId="0" applyNumberFormat="1" applyFont="1" applyFill="1" applyBorder="1" applyAlignment="1">
      <alignment horizontal="center" vertical="center" wrapText="1"/>
    </xf>
    <xf numFmtId="165" fontId="38" fillId="6" borderId="9" xfId="0" applyNumberFormat="1"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13" borderId="9" xfId="0" applyFont="1" applyFill="1" applyBorder="1" applyAlignment="1">
      <alignment horizontal="center" vertical="center" wrapText="1"/>
    </xf>
    <xf numFmtId="0" fontId="0" fillId="0" borderId="9" xfId="0" applyBorder="1" applyAlignment="1">
      <alignment horizontal="center"/>
    </xf>
    <xf numFmtId="165" fontId="19" fillId="0" borderId="9" xfId="0" applyNumberFormat="1" applyFont="1" applyFill="1" applyBorder="1" applyAlignment="1">
      <alignment horizontal="center" vertical="center"/>
    </xf>
    <xf numFmtId="0" fontId="0" fillId="0" borderId="9" xfId="0" applyFill="1" applyBorder="1" applyAlignment="1">
      <alignment horizontal="center"/>
    </xf>
    <xf numFmtId="0" fontId="41" fillId="0" borderId="9" xfId="0" applyFont="1" applyFill="1" applyBorder="1" applyAlignment="1">
      <alignment horizontal="center" vertical="center" wrapText="1"/>
    </xf>
    <xf numFmtId="0" fontId="42" fillId="0" borderId="9" xfId="0" applyFont="1" applyFill="1" applyBorder="1" applyAlignment="1">
      <alignment horizontal="center"/>
    </xf>
    <xf numFmtId="0" fontId="42" fillId="0" borderId="9" xfId="0" applyFont="1" applyBorder="1" applyAlignment="1">
      <alignment horizontal="center"/>
    </xf>
    <xf numFmtId="0" fontId="21" fillId="3" borderId="36" xfId="0"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3" borderId="11" xfId="0" applyFont="1" applyFill="1" applyBorder="1" applyAlignment="1">
      <alignment horizontal="left" vertical="center" wrapText="1"/>
    </xf>
    <xf numFmtId="0" fontId="14" fillId="6" borderId="63" xfId="0" applyFont="1" applyFill="1" applyBorder="1" applyAlignment="1">
      <alignment horizontal="center" vertical="center" wrapText="1"/>
    </xf>
    <xf numFmtId="0" fontId="14" fillId="6" borderId="64" xfId="0" applyFont="1" applyFill="1" applyBorder="1" applyAlignment="1">
      <alignment horizontal="center" vertical="center" wrapText="1"/>
    </xf>
    <xf numFmtId="0" fontId="14" fillId="6" borderId="65" xfId="0" applyFont="1" applyFill="1" applyBorder="1" applyAlignment="1">
      <alignment horizontal="center" vertical="center" wrapText="1"/>
    </xf>
    <xf numFmtId="0" fontId="43" fillId="18" borderId="12" xfId="0" applyFont="1" applyFill="1" applyBorder="1" applyAlignment="1">
      <alignment horizontal="center" vertical="center"/>
    </xf>
    <xf numFmtId="0" fontId="19" fillId="2" borderId="9" xfId="0" applyFont="1" applyFill="1" applyBorder="1" applyAlignment="1">
      <alignment horizontal="center" vertical="center" wrapText="1"/>
    </xf>
    <xf numFmtId="165" fontId="1" fillId="2" borderId="9" xfId="0" applyNumberFormat="1" applyFont="1" applyFill="1" applyBorder="1" applyAlignment="1">
      <alignment horizontal="center" vertical="center" wrapText="1"/>
    </xf>
    <xf numFmtId="164" fontId="1" fillId="19" borderId="9" xfId="0" applyNumberFormat="1" applyFont="1" applyFill="1" applyBorder="1" applyAlignment="1">
      <alignment horizontal="center" vertical="center" wrapText="1"/>
    </xf>
    <xf numFmtId="0" fontId="19" fillId="7" borderId="9" xfId="0" applyFont="1" applyFill="1" applyBorder="1" applyAlignment="1">
      <alignment horizontal="center" vertical="center" wrapText="1"/>
    </xf>
    <xf numFmtId="165" fontId="19" fillId="7" borderId="9" xfId="0" applyNumberFormat="1" applyFont="1" applyFill="1" applyBorder="1" applyAlignment="1">
      <alignment horizontal="center" vertical="center"/>
    </xf>
    <xf numFmtId="165" fontId="19" fillId="7" borderId="9" xfId="0" applyNumberFormat="1" applyFont="1" applyFill="1" applyBorder="1" applyAlignment="1">
      <alignment horizontal="center" vertical="center" wrapText="1"/>
    </xf>
    <xf numFmtId="165" fontId="0" fillId="0" borderId="10" xfId="0" applyNumberFormat="1" applyBorder="1" applyAlignment="1">
      <alignment horizontal="center" vertical="center"/>
    </xf>
    <xf numFmtId="165" fontId="0" fillId="18" borderId="10" xfId="0" applyNumberFormat="1" applyFill="1" applyBorder="1" applyAlignment="1">
      <alignment horizontal="center" vertical="center"/>
    </xf>
    <xf numFmtId="165" fontId="1" fillId="12" borderId="9" xfId="0" applyNumberFormat="1" applyFont="1" applyFill="1" applyBorder="1" applyAlignment="1">
      <alignment horizontal="center" vertical="center" wrapText="1"/>
    </xf>
    <xf numFmtId="164" fontId="1" fillId="12" borderId="9" xfId="0" applyNumberFormat="1" applyFont="1" applyFill="1" applyBorder="1" applyAlignment="1">
      <alignment horizontal="center" vertical="center" wrapText="1"/>
    </xf>
    <xf numFmtId="0" fontId="14" fillId="20" borderId="63" xfId="0" applyFont="1" applyFill="1" applyBorder="1" applyAlignment="1">
      <alignment horizontal="center" vertical="center" wrapText="1"/>
    </xf>
    <xf numFmtId="0" fontId="14" fillId="20" borderId="64" xfId="0" applyFont="1" applyFill="1" applyBorder="1" applyAlignment="1">
      <alignment horizontal="center" vertical="center" wrapText="1"/>
    </xf>
    <xf numFmtId="0" fontId="14" fillId="20" borderId="65" xfId="0" applyFont="1" applyFill="1" applyBorder="1" applyAlignment="1">
      <alignment horizontal="center" vertical="center" wrapText="1"/>
    </xf>
    <xf numFmtId="0" fontId="2" fillId="21" borderId="62" xfId="0" applyFont="1" applyFill="1" applyBorder="1" applyAlignment="1">
      <alignment horizontal="left" vertical="center" wrapText="1"/>
    </xf>
    <xf numFmtId="0" fontId="0" fillId="21" borderId="35" xfId="0" applyFill="1" applyBorder="1"/>
    <xf numFmtId="0" fontId="0" fillId="21" borderId="37" xfId="0" applyFill="1" applyBorder="1"/>
    <xf numFmtId="10" fontId="1" fillId="14" borderId="9" xfId="0" applyNumberFormat="1" applyFont="1" applyFill="1" applyBorder="1" applyAlignment="1">
      <alignment horizontal="center" vertical="center" wrapText="1"/>
    </xf>
    <xf numFmtId="164" fontId="1" fillId="14" borderId="9" xfId="0" applyNumberFormat="1" applyFont="1" applyFill="1" applyBorder="1" applyAlignment="1">
      <alignment horizontal="center" vertical="center" wrapText="1"/>
    </xf>
    <xf numFmtId="165" fontId="1" fillId="14" borderId="9" xfId="0" applyNumberFormat="1" applyFont="1" applyFill="1" applyBorder="1" applyAlignment="1">
      <alignment horizontal="center" vertical="center" wrapText="1"/>
    </xf>
    <xf numFmtId="164" fontId="1" fillId="18" borderId="12" xfId="0" applyNumberFormat="1" applyFont="1" applyFill="1" applyBorder="1" applyAlignment="1">
      <alignment horizontal="center" vertical="center" wrapText="1"/>
    </xf>
    <xf numFmtId="0" fontId="1" fillId="7" borderId="9" xfId="0" applyFont="1" applyFill="1" applyBorder="1" applyAlignment="1">
      <alignment horizontal="center" vertical="center" wrapText="1"/>
    </xf>
    <xf numFmtId="0" fontId="44" fillId="2" borderId="12" xfId="0" applyFont="1" applyFill="1" applyAlignment="1">
      <alignment horizontal="left" vertical="top" wrapText="1"/>
    </xf>
    <xf numFmtId="0" fontId="26" fillId="0" borderId="0" xfId="0" applyFont="1" applyBorder="1"/>
    <xf numFmtId="0" fontId="31" fillId="19" borderId="21" xfId="0" applyFont="1" applyFill="1" applyBorder="1" applyAlignment="1">
      <alignment horizontal="left" vertical="center" wrapText="1"/>
    </xf>
    <xf numFmtId="0" fontId="31" fillId="19" borderId="22" xfId="0" applyFont="1" applyFill="1" applyBorder="1" applyAlignment="1">
      <alignment horizontal="left" vertical="center" wrapText="1"/>
    </xf>
    <xf numFmtId="0" fontId="31" fillId="19" borderId="23" xfId="0" applyFont="1" applyFill="1" applyBorder="1" applyAlignment="1">
      <alignment horizontal="left" vertical="center" wrapText="1"/>
    </xf>
    <xf numFmtId="0" fontId="0" fillId="10" borderId="1" xfId="0" applyFill="1" applyBorder="1" applyProtection="1">
      <protection locked="0"/>
    </xf>
    <xf numFmtId="0" fontId="0" fillId="0" borderId="12" xfId="0" applyBorder="1" applyProtection="1">
      <protection locked="0"/>
    </xf>
    <xf numFmtId="0" fontId="0" fillId="0" borderId="53" xfId="0" applyBorder="1" applyProtection="1">
      <protection locked="0"/>
    </xf>
    <xf numFmtId="0" fontId="2" fillId="3" borderId="8"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4" fillId="5" borderId="3"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22" fillId="2" borderId="9" xfId="0" applyFont="1" applyFill="1" applyBorder="1" applyAlignment="1" applyProtection="1">
      <alignment horizontal="left" vertical="center" wrapText="1"/>
      <protection locked="0"/>
    </xf>
    <xf numFmtId="0" fontId="0" fillId="0" borderId="9" xfId="0" applyBorder="1" applyProtection="1">
      <protection locked="0"/>
    </xf>
    <xf numFmtId="1" fontId="1" fillId="10" borderId="1" xfId="0" applyNumberFormat="1" applyFont="1" applyFill="1" applyBorder="1" applyAlignment="1" applyProtection="1">
      <alignment horizontal="center" vertical="center" wrapText="1"/>
      <protection locked="0"/>
    </xf>
    <xf numFmtId="164" fontId="22" fillId="2" borderId="9" xfId="0" applyNumberFormat="1" applyFont="1" applyFill="1" applyBorder="1" applyAlignment="1" applyProtection="1">
      <alignment horizontal="left" vertical="center" wrapText="1"/>
      <protection locked="0"/>
    </xf>
    <xf numFmtId="165" fontId="22" fillId="2" borderId="9" xfId="0" applyNumberFormat="1" applyFont="1" applyFill="1" applyBorder="1" applyAlignment="1" applyProtection="1">
      <alignment horizontal="center" vertical="center" wrapText="1"/>
      <protection locked="0"/>
    </xf>
    <xf numFmtId="165" fontId="14" fillId="10" borderId="1" xfId="0" applyNumberFormat="1" applyFont="1" applyFill="1" applyBorder="1" applyAlignment="1" applyProtection="1">
      <alignment horizontal="center" vertical="center" wrapText="1"/>
      <protection locked="0"/>
    </xf>
    <xf numFmtId="165" fontId="38" fillId="8" borderId="9" xfId="0" applyNumberFormat="1" applyFont="1" applyFill="1" applyBorder="1" applyAlignment="1" applyProtection="1">
      <alignment horizontal="center" vertical="center" wrapText="1"/>
      <protection locked="0"/>
    </xf>
    <xf numFmtId="165" fontId="22" fillId="14" borderId="9" xfId="0" applyNumberFormat="1" applyFont="1" applyFill="1" applyBorder="1" applyAlignment="1" applyProtection="1">
      <alignment horizontal="center" vertical="center" wrapText="1"/>
      <protection locked="0"/>
    </xf>
    <xf numFmtId="1" fontId="1" fillId="6" borderId="9" xfId="0" applyNumberFormat="1" applyFont="1" applyFill="1" applyBorder="1" applyAlignment="1" applyProtection="1">
      <alignment horizontal="center" vertical="center" wrapText="1"/>
    </xf>
    <xf numFmtId="0" fontId="21" fillId="3" borderId="12" xfId="0" applyFont="1" applyFill="1" applyAlignment="1" applyProtection="1">
      <alignment horizontal="left" vertical="center" wrapText="1"/>
    </xf>
    <xf numFmtId="0" fontId="12" fillId="8" borderId="38" xfId="0" applyFont="1" applyFill="1" applyBorder="1" applyAlignment="1" applyProtection="1">
      <alignment horizontal="center" vertical="center" wrapText="1"/>
    </xf>
    <xf numFmtId="0" fontId="1" fillId="8" borderId="54" xfId="0" applyFont="1" applyFill="1" applyBorder="1" applyAlignment="1" applyProtection="1">
      <alignment horizontal="center" vertical="center" wrapText="1"/>
    </xf>
    <xf numFmtId="0" fontId="1" fillId="8" borderId="55" xfId="0" applyFont="1" applyFill="1" applyBorder="1" applyAlignment="1" applyProtection="1">
      <alignment horizontal="center" vertical="center" wrapText="1"/>
    </xf>
    <xf numFmtId="0" fontId="8" fillId="6" borderId="56" xfId="0" applyFont="1" applyFill="1" applyBorder="1" applyAlignment="1" applyProtection="1">
      <alignment horizontal="center" vertical="center" wrapText="1"/>
    </xf>
    <xf numFmtId="0" fontId="1" fillId="6" borderId="39" xfId="0" applyFont="1" applyFill="1" applyBorder="1" applyAlignment="1" applyProtection="1">
      <alignment horizontal="center" vertical="center" wrapText="1"/>
    </xf>
    <xf numFmtId="0" fontId="1" fillId="6" borderId="40" xfId="0" applyFont="1" applyFill="1" applyBorder="1" applyAlignment="1" applyProtection="1">
      <alignment horizontal="center" vertical="center" wrapText="1"/>
    </xf>
    <xf numFmtId="0" fontId="13" fillId="7" borderId="57" xfId="0" applyFont="1" applyFill="1" applyBorder="1" applyAlignment="1" applyProtection="1">
      <alignment horizontal="center" vertical="center" wrapText="1"/>
    </xf>
    <xf numFmtId="0" fontId="12" fillId="8" borderId="39" xfId="0" applyFont="1" applyFill="1" applyBorder="1" applyAlignment="1" applyProtection="1">
      <alignment horizontal="center" vertical="center" wrapText="1"/>
    </xf>
    <xf numFmtId="0" fontId="3" fillId="20" borderId="41" xfId="0" applyFont="1" applyFill="1" applyBorder="1" applyAlignment="1" applyProtection="1">
      <alignment horizontal="center" vertical="center" wrapText="1"/>
    </xf>
    <xf numFmtId="0" fontId="12" fillId="8" borderId="42" xfId="0" applyFont="1" applyFill="1" applyBorder="1" applyAlignment="1" applyProtection="1">
      <alignment horizontal="center" vertical="center" wrapText="1"/>
    </xf>
    <xf numFmtId="10" fontId="39" fillId="8" borderId="58" xfId="0" applyNumberFormat="1" applyFont="1" applyFill="1" applyBorder="1" applyAlignment="1" applyProtection="1">
      <alignment horizontal="center" vertical="center" wrapText="1"/>
    </xf>
    <xf numFmtId="10" fontId="39" fillId="8" borderId="59" xfId="0" applyNumberFormat="1" applyFont="1" applyFill="1" applyBorder="1" applyAlignment="1" applyProtection="1">
      <alignment horizontal="center" vertical="center" wrapText="1"/>
    </xf>
    <xf numFmtId="0" fontId="8" fillId="6" borderId="43" xfId="0" applyFont="1" applyFill="1" applyBorder="1" applyAlignment="1" applyProtection="1">
      <alignment horizontal="center" vertical="center" wrapText="1"/>
    </xf>
    <xf numFmtId="165" fontId="39" fillId="6" borderId="44" xfId="0" applyNumberFormat="1" applyFont="1" applyFill="1" applyBorder="1" applyAlignment="1" applyProtection="1">
      <alignment horizontal="center" vertical="center" wrapText="1"/>
    </xf>
    <xf numFmtId="165" fontId="40" fillId="18" borderId="45" xfId="0" applyNumberFormat="1" applyFont="1" applyFill="1" applyBorder="1" applyAlignment="1" applyProtection="1">
      <alignment horizontal="center" vertical="center" wrapText="1"/>
    </xf>
    <xf numFmtId="0" fontId="13" fillId="7" borderId="60" xfId="0" applyFont="1" applyFill="1" applyBorder="1" applyAlignment="1" applyProtection="1">
      <alignment horizontal="center" vertical="center" wrapText="1"/>
    </xf>
    <xf numFmtId="0" fontId="0" fillId="0" borderId="50" xfId="0" applyBorder="1" applyProtection="1"/>
    <xf numFmtId="166" fontId="11" fillId="20" borderId="46" xfId="0" applyNumberFormat="1" applyFont="1" applyFill="1" applyBorder="1" applyAlignment="1" applyProtection="1">
      <alignment horizontal="center" vertical="center" wrapText="1"/>
    </xf>
    <xf numFmtId="0" fontId="0" fillId="0" borderId="1" xfId="0" applyBorder="1" applyProtection="1"/>
    <xf numFmtId="0" fontId="0" fillId="0" borderId="0" xfId="0" applyBorder="1" applyProtection="1"/>
    <xf numFmtId="0" fontId="0" fillId="0" borderId="6" xfId="0" applyBorder="1" applyProtection="1"/>
    <xf numFmtId="0" fontId="0" fillId="10" borderId="1" xfId="0" applyFill="1" applyBorder="1" applyProtection="1"/>
    <xf numFmtId="0" fontId="0" fillId="0" borderId="12" xfId="0" applyBorder="1" applyProtection="1"/>
    <xf numFmtId="0" fontId="12" fillId="8" borderId="47" xfId="0" applyFont="1" applyFill="1" applyBorder="1" applyAlignment="1" applyProtection="1">
      <alignment horizontal="center" vertical="center" wrapText="1"/>
    </xf>
    <xf numFmtId="0" fontId="1" fillId="8" borderId="61" xfId="0" applyFont="1" applyFill="1" applyBorder="1" applyAlignment="1" applyProtection="1">
      <alignment horizontal="center" vertical="center" wrapText="1"/>
    </xf>
    <xf numFmtId="0" fontId="1" fillId="18" borderId="40" xfId="0" applyFont="1" applyFill="1" applyBorder="1" applyAlignment="1" applyProtection="1">
      <alignment horizontal="center" vertical="center" wrapText="1"/>
    </xf>
    <xf numFmtId="0" fontId="0" fillId="0" borderId="57" xfId="0" applyBorder="1" applyProtection="1"/>
    <xf numFmtId="0" fontId="26" fillId="20" borderId="48" xfId="0" applyFont="1" applyFill="1" applyBorder="1" applyAlignment="1" applyProtection="1">
      <alignment horizontal="center" vertical="center"/>
    </xf>
    <xf numFmtId="0" fontId="12" fillId="8" borderId="49" xfId="0" applyFont="1" applyFill="1" applyBorder="1" applyAlignment="1" applyProtection="1">
      <alignment horizontal="center" vertical="center" wrapText="1"/>
    </xf>
    <xf numFmtId="10" fontId="39" fillId="8" borderId="52" xfId="0" applyNumberFormat="1" applyFont="1" applyFill="1" applyBorder="1" applyAlignment="1" applyProtection="1">
      <alignment horizontal="center" vertical="center" wrapText="1"/>
    </xf>
    <xf numFmtId="165" fontId="39" fillId="7" borderId="44" xfId="0" applyNumberFormat="1" applyFont="1" applyFill="1" applyBorder="1" applyAlignment="1" applyProtection="1">
      <alignment horizontal="center" vertical="center" wrapText="1"/>
    </xf>
    <xf numFmtId="166" fontId="39" fillId="18" borderId="51" xfId="0" applyNumberFormat="1" applyFont="1" applyFill="1" applyBorder="1" applyAlignment="1" applyProtection="1">
      <alignment horizontal="center" vertical="center" wrapText="1"/>
    </xf>
    <xf numFmtId="0" fontId="0" fillId="0" borderId="60" xfId="0" applyBorder="1" applyProtection="1"/>
    <xf numFmtId="166" fontId="11" fillId="8" borderId="46" xfId="0" applyNumberFormat="1" applyFont="1" applyFill="1" applyBorder="1" applyAlignment="1" applyProtection="1">
      <alignment horizontal="center" vertical="center" wrapText="1"/>
    </xf>
    <xf numFmtId="0" fontId="22" fillId="2" borderId="9" xfId="0" applyFont="1" applyFill="1" applyBorder="1" applyAlignment="1" applyProtection="1">
      <alignment horizontal="left" vertical="center" wrapText="1"/>
    </xf>
    <xf numFmtId="0" fontId="0" fillId="0" borderId="9" xfId="0" applyBorder="1" applyProtection="1"/>
    <xf numFmtId="165" fontId="38" fillId="6" borderId="9" xfId="0" applyNumberFormat="1" applyFont="1" applyFill="1" applyBorder="1" applyAlignment="1" applyProtection="1">
      <alignment horizontal="center" vertical="center" wrapText="1"/>
    </xf>
  </cellXfs>
  <cellStyles count="2">
    <cellStyle name="Normal" xfId="0" builtinId="0"/>
    <cellStyle name="Percent" xfId="1" xr:uid="{00000000-0005-0000-0000-000001000000}"/>
  </cellStyles>
  <dxfs count="0"/>
  <tableStyles count="0" defaultTableStyle="TableStyleMedium2" defaultPivotStyle="PivotStyleLight16"/>
  <colors>
    <mruColors>
      <color rgb="FFFFFF66"/>
      <color rgb="FFFFF2F5"/>
      <color rgb="FFDFEFD5"/>
      <color rgb="FFF5FAF2"/>
      <color rgb="FFE94F78"/>
      <color rgb="FFFBECEF"/>
      <color rgb="FFFF66CC"/>
      <color rgb="FFE7FEFF"/>
      <color rgb="FFFF4F4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19050</xdr:rowOff>
    </xdr:from>
    <xdr:ext cx="2476500" cy="904875"/>
    <xdr:pic>
      <xdr:nvPicPr>
        <xdr:cNvPr id="2" name="/xl/media/image.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xdr:col>
      <xdr:colOff>104775</xdr:colOff>
      <xdr:row>3</xdr:row>
      <xdr:rowOff>19050</xdr:rowOff>
    </xdr:from>
    <xdr:ext cx="12077700" cy="3609975"/>
    <xdr:sp macro="" textlink="">
      <xdr:nvSpPr>
        <xdr:cNvPr id="3" name="TextBox 2">
          <a:extLst>
            <a:ext uri="{FF2B5EF4-FFF2-40B4-BE49-F238E27FC236}">
              <a16:creationId xmlns:a16="http://schemas.microsoft.com/office/drawing/2014/main" id="{69610688-A724-9E87-6297-7F30A5CD01C2}"/>
            </a:ext>
          </a:extLst>
        </xdr:cNvPr>
        <xdr:cNvSpPr txBox="1"/>
      </xdr:nvSpPr>
      <xdr:spPr>
        <a:xfrm>
          <a:off x="304800" y="1095375"/>
          <a:ext cx="12077700" cy="360997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t">
          <a:noAutofit/>
        </a:bodyPr>
        <a:lstStyle/>
        <a:p>
          <a:r>
            <a:rPr lang="en-US" sz="1200">
              <a:solidFill>
                <a:schemeClr val="tx1"/>
              </a:solidFill>
              <a:effectLst/>
              <a:latin typeface="+mn-lt"/>
              <a:ea typeface="+mn-ea"/>
              <a:cs typeface="+mn-cs"/>
            </a:rPr>
            <a:t>Welcome</a:t>
          </a:r>
          <a:r>
            <a:rPr lang="en-US" sz="1200" baseline="0">
              <a:solidFill>
                <a:schemeClr val="tx1"/>
              </a:solidFill>
              <a:effectLst/>
              <a:latin typeface="+mn-lt"/>
              <a:ea typeface="+mn-ea"/>
              <a:cs typeface="+mn-cs"/>
            </a:rPr>
            <a:t> fellow Early Childhood Executive! </a:t>
          </a:r>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First of all — thank you so much for being here.</a:t>
          </a:r>
        </a:p>
        <a:p>
          <a:r>
            <a:rPr lang="en-US" sz="1200">
              <a:solidFill>
                <a:schemeClr val="tx1"/>
              </a:solidFill>
              <a:effectLst/>
              <a:latin typeface="+mn-lt"/>
              <a:ea typeface="+mn-ea"/>
              <a:cs typeface="+mn-cs"/>
            </a:rPr>
            <a:t>I created these calculators from real life experience as a childcare owner and operator, not from a finance textbook. When I opened my first school, I loved children and education… but I honestly didn’t fully understand the business side of childcare yet. Over the years, I learned that even small changes in tuition, staffing, enrollment, payroll, and expenses can completely change the health of a school.</a:t>
          </a:r>
        </a:p>
        <a:p>
          <a:r>
            <a:rPr lang="en-US" sz="1200">
              <a:solidFill>
                <a:schemeClr val="tx1"/>
              </a:solidFill>
              <a:effectLst/>
              <a:latin typeface="+mn-lt"/>
              <a:ea typeface="+mn-ea"/>
              <a:cs typeface="+mn-cs"/>
            </a:rPr>
            <a:t>These are the exact types of tools I wish I had years ago. Our schools uses a great software program but I still use my childcare calculators every week. They let me see financial numbers not on my software programs, and more importantly let me run "projections" such as potential</a:t>
          </a:r>
          <a:r>
            <a:rPr lang="en-US" sz="1200" baseline="0">
              <a:solidFill>
                <a:schemeClr val="tx1"/>
              </a:solidFill>
              <a:effectLst/>
              <a:latin typeface="+mn-lt"/>
              <a:ea typeface="+mn-ea"/>
              <a:cs typeface="+mn-cs"/>
            </a:rPr>
            <a:t> changes to pay rates</a:t>
          </a:r>
          <a:r>
            <a:rPr lang="en-US" sz="1200">
              <a:solidFill>
                <a:schemeClr val="tx1"/>
              </a:solidFill>
              <a:effectLst/>
              <a:latin typeface="+mn-lt"/>
              <a:ea typeface="+mn-ea"/>
              <a:cs typeface="+mn-cs"/>
            </a:rPr>
            <a:t> or classroom sizes. </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This workbook was designed to help childcare owners and directors make smarter, calmer, more confident business decisions without needing to be an accountant or “good with numbers.” Every tab was created to give you practical information you can actually use in your everyday operations .</a:t>
          </a:r>
        </a:p>
        <a:p>
          <a:endParaRPr lang="en-US" sz="1200">
            <a:solidFill>
              <a:schemeClr val="tx1"/>
            </a:solidFill>
            <a:effectLst/>
            <a:latin typeface="+mn-lt"/>
            <a:ea typeface="+mn-ea"/>
            <a:cs typeface="+mn-cs"/>
          </a:endParaRPr>
        </a:p>
        <a:p>
          <a:r>
            <a:rPr lang="en-US" sz="1200">
              <a:solidFill>
                <a:schemeClr val="tx1"/>
              </a:solidFill>
              <a:effectLst/>
              <a:latin typeface="+mn-lt"/>
              <a:ea typeface="+mn-ea"/>
              <a:cs typeface="+mn-cs"/>
            </a:rPr>
            <a:t>My advice? Start simple.</a:t>
          </a:r>
        </a:p>
        <a:p>
          <a:r>
            <a:rPr lang="en-US" sz="1200">
              <a:solidFill>
                <a:schemeClr val="tx1"/>
              </a:solidFill>
              <a:effectLst/>
              <a:latin typeface="+mn-lt"/>
              <a:ea typeface="+mn-ea"/>
              <a:cs typeface="+mn-cs"/>
            </a:rPr>
            <a:t>Open one tab at a time, plug in your real numbers, and let the workbook do the math for you. (I suggest having your tution prices</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on hand, it makes the whole process much easier and faster.</a:t>
          </a:r>
        </a:p>
        <a:p>
          <a:r>
            <a:rPr lang="en-US" sz="1200">
              <a:solidFill>
                <a:schemeClr val="tx1"/>
              </a:solidFill>
              <a:effectLst/>
              <a:latin typeface="+mn-lt"/>
              <a:ea typeface="+mn-ea"/>
              <a:cs typeface="+mn-cs"/>
            </a:rPr>
            <a:t>I hope these tools help you feel more organized, more confident, and more in control of your business decisions — because strong schools are built on both heart and healthy numbers.</a:t>
          </a:r>
        </a:p>
        <a:p>
          <a:r>
            <a:rPr lang="en-US" sz="1200">
              <a:solidFill>
                <a:schemeClr val="tx1"/>
              </a:solidFill>
              <a:effectLst/>
              <a:latin typeface="+mn-lt"/>
              <a:ea typeface="+mn-ea"/>
              <a:cs typeface="+mn-cs"/>
            </a:rPr>
            <a:t>Wishing you success,</a:t>
          </a:r>
        </a:p>
        <a:p>
          <a:br>
            <a:rPr lang="en-US" sz="1200">
              <a:solidFill>
                <a:schemeClr val="tx1"/>
              </a:solidFill>
              <a:effectLst/>
              <a:latin typeface="+mn-lt"/>
              <a:ea typeface="+mn-ea"/>
              <a:cs typeface="+mn-cs"/>
            </a:rPr>
          </a:br>
          <a:r>
            <a:rPr lang="en-US" sz="1400" b="0">
              <a:solidFill>
                <a:schemeClr val="tx1"/>
              </a:solidFill>
              <a:effectLst/>
              <a:latin typeface="Vijaya" panose="02020604020202020204" pitchFamily="18" charset="0"/>
              <a:ea typeface="+mn-ea"/>
              <a:cs typeface="Vijaya" panose="02020604020202020204" pitchFamily="18" charset="0"/>
            </a:rPr>
            <a:t>Ms.</a:t>
          </a:r>
          <a:r>
            <a:rPr lang="en-US" sz="1400" b="0" baseline="0">
              <a:solidFill>
                <a:schemeClr val="tx1"/>
              </a:solidFill>
              <a:effectLst/>
              <a:latin typeface="Vijaya" panose="02020604020202020204" pitchFamily="18" charset="0"/>
              <a:ea typeface="+mn-ea"/>
              <a:cs typeface="Vijaya" panose="02020604020202020204" pitchFamily="18" charset="0"/>
            </a:rPr>
            <a:t> Tish</a:t>
          </a:r>
          <a:br>
            <a:rPr lang="en-US" sz="1400" b="0">
              <a:solidFill>
                <a:schemeClr val="tx1"/>
              </a:solidFill>
              <a:effectLst/>
              <a:latin typeface="Vijaya" panose="02020604020202020204" pitchFamily="18" charset="0"/>
              <a:ea typeface="+mn-ea"/>
              <a:cs typeface="Vijaya" panose="02020604020202020204" pitchFamily="18" charset="0"/>
            </a:rPr>
          </a:br>
          <a:r>
            <a:rPr lang="en-US" sz="1400" b="0">
              <a:solidFill>
                <a:schemeClr val="tx1"/>
              </a:solidFill>
              <a:effectLst/>
              <a:latin typeface="Vijaya" panose="02020604020202020204" pitchFamily="18" charset="0"/>
              <a:ea typeface="+mn-ea"/>
              <a:cs typeface="Vijaya" panose="02020604020202020204" pitchFamily="18" charset="0"/>
            </a:rPr>
            <a:t>Early Learning Executive</a:t>
          </a:r>
        </a:p>
        <a:p>
          <a:r>
            <a:rPr lang="en-US" sz="1100">
              <a:solidFill>
                <a:schemeClr val="tx1"/>
              </a:solidFill>
              <a:effectLst/>
              <a:latin typeface="+mn-lt"/>
              <a:ea typeface="+mn-ea"/>
              <a:cs typeface="+mn-cs"/>
            </a:rPr>
            <a:t> </a:t>
          </a:r>
        </a:p>
        <a:p>
          <a:endParaRPr lang="en-US" sz="1100"/>
        </a:p>
      </xdr:txBody>
    </xdr:sp>
    <xdr:clientData/>
  </xdr:oneCellAnchor>
  <xdr:twoCellAnchor>
    <xdr:from>
      <xdr:col>0</xdr:col>
      <xdr:colOff>161925</xdr:colOff>
      <xdr:row>2</xdr:row>
      <xdr:rowOff>133350</xdr:rowOff>
    </xdr:from>
    <xdr:to>
      <xdr:col>13</xdr:col>
      <xdr:colOff>76200</xdr:colOff>
      <xdr:row>4</xdr:row>
      <xdr:rowOff>3352799</xdr:rowOff>
    </xdr:to>
    <xdr:sp macro="" textlink="">
      <xdr:nvSpPr>
        <xdr:cNvPr id="4" name="Rectangle: Rounded Corners 3">
          <a:extLst>
            <a:ext uri="{FF2B5EF4-FFF2-40B4-BE49-F238E27FC236}">
              <a16:creationId xmlns:a16="http://schemas.microsoft.com/office/drawing/2014/main" id="{9D96AEFB-DB5A-6EDB-512A-E35068E9260F}"/>
            </a:ext>
          </a:extLst>
        </xdr:cNvPr>
        <xdr:cNvSpPr/>
      </xdr:nvSpPr>
      <xdr:spPr>
        <a:xfrm>
          <a:off x="161925" y="933450"/>
          <a:ext cx="12725400" cy="3771899"/>
        </a:xfrm>
        <a:prstGeom prst="roundRect">
          <a:avLst/>
        </a:prstGeom>
        <a:noFill/>
        <a:ln>
          <a:solidFill>
            <a:schemeClr val="accent3"/>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85725</xdr:rowOff>
    </xdr:from>
    <xdr:ext cx="2476500" cy="904875"/>
    <xdr:pic>
      <xdr:nvPicPr>
        <xdr:cNvPr id="2" name="/xl/media/image4.png">
          <a:extLst>
            <a:ext uri="{FF2B5EF4-FFF2-40B4-BE49-F238E27FC236}">
              <a16:creationId xmlns:a16="http://schemas.microsoft.com/office/drawing/2014/main" id="{1D26E0AE-1308-4EA6-8531-F2B1903D23BC}"/>
            </a:ext>
          </a:extLst>
        </xdr:cNvPr>
        <xdr:cNvPicPr>
          <a:picLocks noChangeAspect="1"/>
        </xdr:cNvPicPr>
      </xdr:nvPicPr>
      <xdr:blipFill>
        <a:blip xmlns:r="http://schemas.openxmlformats.org/officeDocument/2006/relationships" r:embed="rId1"/>
        <a:stretch>
          <a:fillRect/>
        </a:stretch>
      </xdr:blipFill>
      <xdr:spPr>
        <a:xfrm>
          <a:off x="0" y="85725"/>
          <a:ext cx="2476500" cy="90487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85725</xdr:rowOff>
    </xdr:from>
    <xdr:ext cx="2476500" cy="904875"/>
    <xdr:pic>
      <xdr:nvPicPr>
        <xdr:cNvPr id="2" name="/xl/media/image4.png">
          <a:extLst>
            <a:ext uri="{FF2B5EF4-FFF2-40B4-BE49-F238E27FC236}">
              <a16:creationId xmlns:a16="http://schemas.microsoft.com/office/drawing/2014/main" id="{04A4DC8F-D547-4B24-A426-44AD72EFD089}"/>
            </a:ext>
          </a:extLst>
        </xdr:cNvPr>
        <xdr:cNvPicPr>
          <a:picLocks noChangeAspect="1"/>
        </xdr:cNvPicPr>
      </xdr:nvPicPr>
      <xdr:blipFill>
        <a:blip xmlns:r="http://schemas.openxmlformats.org/officeDocument/2006/relationships" r:embed="rId1"/>
        <a:stretch>
          <a:fillRect/>
        </a:stretch>
      </xdr:blipFill>
      <xdr:spPr>
        <a:xfrm>
          <a:off x="0" y="85725"/>
          <a:ext cx="2476500" cy="904875"/>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Custom 1">
  <a:themeElements>
    <a:clrScheme name="Custom 1">
      <a:dk1>
        <a:sysClr val="windowText" lastClr="000000"/>
      </a:dk1>
      <a:lt1>
        <a:sysClr val="window" lastClr="FFFFFF"/>
      </a:lt1>
      <a:dk2>
        <a:srgbClr val="1F497D"/>
      </a:dk2>
      <a:lt2>
        <a:srgbClr val="EEECE1"/>
      </a:lt2>
      <a:accent1>
        <a:srgbClr val="FEDAFB"/>
      </a:accent1>
      <a:accent2>
        <a:srgbClr val="76923C"/>
      </a:accent2>
      <a:accent3>
        <a:srgbClr val="FDEADA"/>
      </a:accent3>
      <a:accent4>
        <a:srgbClr val="8064A2"/>
      </a:accent4>
      <a:accent5>
        <a:srgbClr val="C3D69B"/>
      </a:accent5>
      <a:accent6>
        <a:srgbClr val="FDEADA"/>
      </a:accent6>
      <a:hlink>
        <a:srgbClr val="548DD4"/>
      </a:hlink>
      <a:folHlink>
        <a:srgbClr val="800080"/>
      </a:folHlink>
    </a:clrScheme>
    <a:fontScheme name="Office">
      <a:majorFont>
        <a:latin typeface="Calibri"/>
        <a:ea typeface="Calibri"/>
        <a:cs typeface="Calibri"/>
      </a:majorFont>
      <a:minorFont>
        <a:latin typeface="Calibri"/>
        <a:ea typeface="Calibri"/>
        <a:cs typeface="Calibri"/>
      </a:minorFont>
    </a:fontScheme>
    <a:fmtScheme name="Custom 1">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AD9E1"/>
  </sheetPr>
  <dimension ref="A1:T32"/>
  <sheetViews>
    <sheetView showGridLines="0" tabSelected="1" workbookViewId="0">
      <selection activeCell="B10" sqref="B10:F14"/>
    </sheetView>
  </sheetViews>
  <sheetFormatPr defaultRowHeight="15" x14ac:dyDescent="0.25"/>
  <cols>
    <col min="1" max="1" width="3" customWidth="1"/>
    <col min="2" max="4" width="16" customWidth="1"/>
    <col min="5" max="5" width="3" customWidth="1"/>
    <col min="6" max="6" width="31" customWidth="1"/>
    <col min="7" max="7" width="17.5703125" customWidth="1"/>
    <col min="8" max="8" width="16" customWidth="1"/>
    <col min="9" max="9" width="3" customWidth="1"/>
    <col min="10" max="11" width="16" customWidth="1"/>
    <col min="12" max="12" width="35.5703125" customWidth="1"/>
    <col min="13" max="14" width="3" customWidth="1"/>
    <col min="15" max="16" width="14" customWidth="1"/>
  </cols>
  <sheetData>
    <row r="1" spans="1:20" ht="41.25" customHeight="1" x14ac:dyDescent="0.25">
      <c r="A1" s="45"/>
      <c r="B1" s="35"/>
      <c r="C1" s="35"/>
      <c r="D1" s="47" t="s">
        <v>0</v>
      </c>
      <c r="E1" s="47"/>
      <c r="F1" s="48"/>
      <c r="G1" s="48"/>
      <c r="H1" s="48"/>
      <c r="I1" s="48"/>
      <c r="J1" s="48"/>
      <c r="K1" s="48"/>
      <c r="L1" s="47"/>
      <c r="M1" s="1"/>
      <c r="N1" s="46"/>
      <c r="O1" s="35"/>
      <c r="P1" s="35"/>
    </row>
    <row r="2" spans="1:20" ht="21.95" customHeight="1" x14ac:dyDescent="0.25">
      <c r="A2" s="45"/>
      <c r="B2" s="35"/>
      <c r="C2" s="35"/>
      <c r="D2" s="27"/>
      <c r="E2" s="27"/>
      <c r="F2" s="28"/>
      <c r="G2" s="28"/>
      <c r="H2" s="28"/>
      <c r="I2" s="28"/>
      <c r="J2" s="28"/>
      <c r="K2" s="28"/>
      <c r="L2" s="27"/>
      <c r="M2" s="1"/>
      <c r="N2" s="35"/>
      <c r="O2" s="35"/>
      <c r="P2" s="35"/>
    </row>
    <row r="3" spans="1:20" ht="21.95" customHeight="1" x14ac:dyDescent="0.25">
      <c r="A3" s="4"/>
      <c r="B3" s="6"/>
      <c r="C3" s="6"/>
      <c r="D3" s="27"/>
      <c r="E3" s="27"/>
      <c r="F3" s="27"/>
      <c r="G3" s="27"/>
      <c r="H3" s="27"/>
      <c r="I3" s="27"/>
      <c r="J3" s="27"/>
      <c r="K3" s="27"/>
      <c r="L3" s="27"/>
      <c r="M3" s="1"/>
      <c r="N3" s="1"/>
      <c r="O3" s="1"/>
      <c r="P3" s="1"/>
    </row>
    <row r="4" spans="1:20" s="20" customFormat="1" ht="21.95" customHeight="1" x14ac:dyDescent="0.25">
      <c r="A4" s="21"/>
      <c r="B4" s="22"/>
      <c r="C4" s="22"/>
      <c r="D4" s="26"/>
      <c r="E4" s="26"/>
      <c r="F4" s="26"/>
      <c r="G4" s="26"/>
      <c r="H4" s="26"/>
      <c r="I4" s="26"/>
      <c r="J4" s="26"/>
      <c r="K4" s="24"/>
      <c r="L4" s="24"/>
      <c r="M4" s="25"/>
      <c r="N4" s="25"/>
      <c r="O4" s="25"/>
      <c r="P4" s="25"/>
    </row>
    <row r="5" spans="1:20" ht="270" customHeight="1" x14ac:dyDescent="0.25">
      <c r="A5" s="6"/>
      <c r="B5" s="71"/>
      <c r="C5" s="71"/>
      <c r="D5" s="6"/>
      <c r="E5" s="6"/>
      <c r="F5" s="6"/>
      <c r="G5" s="6"/>
      <c r="H5" s="6"/>
      <c r="I5" s="6"/>
      <c r="J5" s="6"/>
      <c r="K5" s="1"/>
      <c r="L5" s="1"/>
      <c r="M5" s="1"/>
      <c r="N5" s="1"/>
      <c r="O5" s="1"/>
      <c r="P5" s="1"/>
    </row>
    <row r="6" spans="1:20" ht="51" customHeight="1" x14ac:dyDescent="0.25">
      <c r="A6" s="29"/>
      <c r="B6" s="72" t="s">
        <v>66</v>
      </c>
      <c r="C6" s="73"/>
      <c r="D6" s="73"/>
      <c r="E6" s="73"/>
      <c r="F6" s="73"/>
      <c r="G6" s="73"/>
      <c r="H6" s="73"/>
      <c r="I6" s="73"/>
      <c r="J6" s="73"/>
      <c r="K6" s="73"/>
      <c r="L6" s="74"/>
      <c r="M6" s="1"/>
      <c r="N6" s="1"/>
      <c r="O6" s="1"/>
      <c r="P6" s="23"/>
      <c r="T6" s="23"/>
    </row>
    <row r="7" spans="1:20" ht="42.75" customHeight="1" x14ac:dyDescent="0.25">
      <c r="A7" s="29"/>
      <c r="B7" s="182" t="s">
        <v>49</v>
      </c>
      <c r="C7" s="183"/>
      <c r="D7" s="183"/>
      <c r="E7" s="183"/>
      <c r="F7" s="183"/>
      <c r="G7" s="183"/>
      <c r="H7" s="183"/>
      <c r="I7" s="183"/>
      <c r="J7" s="183"/>
      <c r="K7" s="183"/>
      <c r="L7" s="184"/>
      <c r="M7" s="1"/>
      <c r="N7" s="1"/>
      <c r="O7" s="1"/>
    </row>
    <row r="8" spans="1:20" ht="21.95" customHeight="1" thickBot="1" x14ac:dyDescent="0.3">
      <c r="A8" s="29"/>
      <c r="B8" s="33"/>
      <c r="C8" s="32"/>
      <c r="D8" s="32"/>
      <c r="E8" s="32"/>
      <c r="F8" s="33"/>
      <c r="G8" s="31"/>
      <c r="H8" s="33"/>
      <c r="I8" s="32"/>
      <c r="J8" s="32"/>
      <c r="K8" s="32"/>
      <c r="L8" s="32"/>
      <c r="M8" s="1"/>
      <c r="N8" s="1"/>
      <c r="O8" s="1"/>
      <c r="P8" s="23"/>
    </row>
    <row r="9" spans="1:20" ht="26.1" customHeight="1" x14ac:dyDescent="0.25">
      <c r="A9" s="29"/>
      <c r="B9" s="49" t="s">
        <v>1</v>
      </c>
      <c r="C9" s="50"/>
      <c r="D9" s="50"/>
      <c r="E9" s="50"/>
      <c r="F9" s="51"/>
      <c r="G9" s="31"/>
      <c r="H9" s="68" t="s">
        <v>2</v>
      </c>
      <c r="I9" s="69"/>
      <c r="J9" s="69"/>
      <c r="K9" s="69"/>
      <c r="L9" s="70"/>
      <c r="M9" s="1"/>
      <c r="N9" s="1"/>
      <c r="O9" s="1"/>
    </row>
    <row r="10" spans="1:20" ht="36.950000000000003" customHeight="1" x14ac:dyDescent="0.25">
      <c r="A10" s="29"/>
      <c r="B10" s="52" t="s">
        <v>3</v>
      </c>
      <c r="C10" s="53"/>
      <c r="D10" s="53"/>
      <c r="E10" s="53"/>
      <c r="F10" s="54"/>
      <c r="G10" s="31"/>
      <c r="H10" s="64" t="s">
        <v>4</v>
      </c>
      <c r="I10" s="65"/>
      <c r="J10" s="65"/>
      <c r="K10" s="37"/>
      <c r="L10" s="38"/>
      <c r="M10" s="1"/>
      <c r="N10" s="1"/>
      <c r="O10" s="1"/>
      <c r="P10" s="23"/>
    </row>
    <row r="11" spans="1:20" ht="36.950000000000003" customHeight="1" x14ac:dyDescent="0.25">
      <c r="A11" s="29"/>
      <c r="B11" s="55"/>
      <c r="C11" s="56"/>
      <c r="D11" s="56"/>
      <c r="E11" s="56"/>
      <c r="F11" s="57"/>
      <c r="G11" s="31"/>
      <c r="H11" s="66"/>
      <c r="I11" s="67"/>
      <c r="J11" s="67"/>
      <c r="K11" s="40"/>
      <c r="L11" s="41"/>
      <c r="M11" s="1"/>
      <c r="N11" s="1"/>
      <c r="O11" s="1"/>
      <c r="P11" s="23"/>
      <c r="T11" s="23"/>
    </row>
    <row r="12" spans="1:20" ht="36.950000000000003" customHeight="1" x14ac:dyDescent="0.25">
      <c r="A12" s="29"/>
      <c r="B12" s="55"/>
      <c r="C12" s="56"/>
      <c r="D12" s="56"/>
      <c r="E12" s="56"/>
      <c r="F12" s="57"/>
      <c r="G12" s="31"/>
      <c r="H12" s="66"/>
      <c r="I12" s="67"/>
      <c r="J12" s="67"/>
      <c r="K12" s="40"/>
      <c r="L12" s="41"/>
      <c r="M12" s="1"/>
      <c r="N12" s="1"/>
      <c r="O12" s="1"/>
    </row>
    <row r="13" spans="1:20" ht="36.950000000000003" customHeight="1" x14ac:dyDescent="0.25">
      <c r="A13" s="29"/>
      <c r="B13" s="58"/>
      <c r="C13" s="59"/>
      <c r="D13" s="59"/>
      <c r="E13" s="59"/>
      <c r="F13" s="60"/>
      <c r="G13" s="31"/>
      <c r="H13" s="39"/>
      <c r="I13" s="40"/>
      <c r="J13" s="40"/>
      <c r="K13" s="40"/>
      <c r="L13" s="41"/>
      <c r="M13" s="1"/>
      <c r="N13" s="1"/>
      <c r="O13" s="1"/>
      <c r="P13" s="23"/>
    </row>
    <row r="14" spans="1:20" ht="36.950000000000003" customHeight="1" x14ac:dyDescent="0.25">
      <c r="A14" s="29"/>
      <c r="B14" s="61"/>
      <c r="C14" s="62"/>
      <c r="D14" s="62"/>
      <c r="E14" s="62"/>
      <c r="F14" s="63"/>
      <c r="G14" s="31"/>
      <c r="H14" s="42"/>
      <c r="I14" s="43"/>
      <c r="J14" s="43"/>
      <c r="K14" s="43"/>
      <c r="L14" s="44"/>
      <c r="M14" s="1"/>
      <c r="N14" s="1"/>
      <c r="O14" s="1"/>
      <c r="P14" s="23"/>
    </row>
    <row r="15" spans="1:20" ht="21.95" customHeight="1" x14ac:dyDescent="0.25">
      <c r="A15" s="29"/>
      <c r="B15" s="33"/>
      <c r="C15" s="32"/>
      <c r="D15" s="32"/>
      <c r="E15" s="32"/>
      <c r="F15" s="33"/>
      <c r="G15" s="31"/>
      <c r="H15" s="33"/>
      <c r="I15" s="32"/>
      <c r="J15" s="32"/>
      <c r="K15" s="32"/>
      <c r="L15" s="32"/>
      <c r="M15" s="1"/>
      <c r="N15" s="1"/>
      <c r="O15" s="1"/>
    </row>
    <row r="16" spans="1:20" ht="21.95" customHeight="1" x14ac:dyDescent="0.25">
      <c r="A16" s="30"/>
      <c r="B16" s="20"/>
    </row>
    <row r="17" spans="1:2" ht="21.95" customHeight="1" x14ac:dyDescent="0.25">
      <c r="A17" s="30"/>
      <c r="B17" s="20"/>
    </row>
    <row r="18" spans="1:2" ht="21.95" customHeight="1" x14ac:dyDescent="0.25">
      <c r="A18" s="30"/>
      <c r="B18" s="20"/>
    </row>
    <row r="19" spans="1:2" ht="21.95" customHeight="1" x14ac:dyDescent="0.25">
      <c r="A19" s="30"/>
      <c r="B19" s="20"/>
    </row>
    <row r="20" spans="1:2" ht="21.95" customHeight="1" x14ac:dyDescent="0.25">
      <c r="A20" s="30"/>
      <c r="B20" s="20"/>
    </row>
    <row r="21" spans="1:2" ht="21.95" customHeight="1" x14ac:dyDescent="0.25">
      <c r="A21" s="30"/>
      <c r="B21" s="20"/>
    </row>
    <row r="22" spans="1:2" ht="21.95" customHeight="1" x14ac:dyDescent="0.25">
      <c r="A22" s="30"/>
      <c r="B22" s="20"/>
    </row>
    <row r="23" spans="1:2" ht="21.95" customHeight="1" x14ac:dyDescent="0.25">
      <c r="A23" s="30"/>
      <c r="B23" s="20"/>
    </row>
    <row r="24" spans="1:2" ht="21.95" customHeight="1" x14ac:dyDescent="0.25">
      <c r="A24" s="30"/>
      <c r="B24" s="20"/>
    </row>
    <row r="25" spans="1:2" ht="21.95" customHeight="1" x14ac:dyDescent="0.25"/>
    <row r="26" spans="1:2" ht="21.95" customHeight="1" x14ac:dyDescent="0.25"/>
    <row r="27" spans="1:2" ht="21.95" customHeight="1" x14ac:dyDescent="0.25"/>
    <row r="28" spans="1:2" ht="21.95" customHeight="1" x14ac:dyDescent="0.25"/>
    <row r="29" spans="1:2" ht="21.95" customHeight="1" x14ac:dyDescent="0.25"/>
    <row r="30" spans="1:2" ht="21.95" customHeight="1" x14ac:dyDescent="0.25"/>
    <row r="31" spans="1:2" ht="21.95" customHeight="1" x14ac:dyDescent="0.25"/>
    <row r="32" spans="1:2" ht="21.95" customHeight="1" x14ac:dyDescent="0.25"/>
  </sheetData>
  <sheetProtection sheet="1" objects="1" scenarios="1"/>
  <mergeCells count="11">
    <mergeCell ref="B5:C5"/>
    <mergeCell ref="B6:L6"/>
    <mergeCell ref="H9:L9"/>
    <mergeCell ref="B7:L7"/>
    <mergeCell ref="A1:C1"/>
    <mergeCell ref="N1:P2"/>
    <mergeCell ref="A2:C2"/>
    <mergeCell ref="D1:L1"/>
    <mergeCell ref="B9:F9"/>
    <mergeCell ref="B10:F14"/>
    <mergeCell ref="H10:L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71775-4B1B-4F37-B570-E9ABDD50152D}">
  <sheetPr>
    <tabColor rgb="FFDDEBD5"/>
  </sheetPr>
  <dimension ref="A1:V53"/>
  <sheetViews>
    <sheetView showGridLines="0" workbookViewId="0">
      <selection activeCell="D2" sqref="D2:N2"/>
    </sheetView>
  </sheetViews>
  <sheetFormatPr defaultRowHeight="15" x14ac:dyDescent="0.25"/>
  <cols>
    <col min="1" max="1" width="14.7109375" customWidth="1"/>
    <col min="2" max="2" width="25.7109375" customWidth="1"/>
    <col min="3" max="3" width="12.85546875" customWidth="1"/>
    <col min="4" max="4" width="14.7109375" customWidth="1"/>
    <col min="5" max="6" width="30.7109375" customWidth="1"/>
    <col min="7" max="7" width="14.85546875" customWidth="1"/>
    <col min="8" max="8" width="16" hidden="1" customWidth="1"/>
    <col min="9" max="9" width="30.7109375" customWidth="1"/>
    <col min="10" max="10" width="3.7109375" customWidth="1"/>
    <col min="11" max="11" width="16.7109375" customWidth="1"/>
    <col min="12" max="18" width="16" customWidth="1"/>
    <col min="19" max="19" width="3" customWidth="1"/>
    <col min="20" max="21" width="3" hidden="1" customWidth="1"/>
  </cols>
  <sheetData>
    <row r="1" spans="1:22" ht="48" customHeight="1" x14ac:dyDescent="0.25">
      <c r="A1" s="80"/>
      <c r="B1" s="35"/>
      <c r="C1" s="35"/>
      <c r="D1" s="36" t="s">
        <v>1</v>
      </c>
      <c r="E1" s="35"/>
      <c r="F1" s="35"/>
      <c r="G1" s="35"/>
      <c r="H1" s="35"/>
      <c r="I1" s="35"/>
      <c r="J1" s="35"/>
      <c r="K1" s="35"/>
      <c r="L1" s="35"/>
      <c r="M1" s="35"/>
      <c r="N1" s="35"/>
      <c r="O1" s="79" t="s">
        <v>6</v>
      </c>
      <c r="P1" s="35"/>
      <c r="Q1" s="35"/>
      <c r="R1" s="35"/>
      <c r="S1" s="1"/>
      <c r="T1" s="2" t="s">
        <v>7</v>
      </c>
      <c r="U1" s="2" t="s">
        <v>8</v>
      </c>
      <c r="V1" s="1"/>
    </row>
    <row r="2" spans="1:22" ht="33" customHeight="1" x14ac:dyDescent="0.25">
      <c r="A2" s="75"/>
      <c r="B2" s="35"/>
      <c r="C2" s="35"/>
      <c r="D2" s="180" t="s">
        <v>65</v>
      </c>
      <c r="E2" s="181"/>
      <c r="F2" s="181"/>
      <c r="G2" s="181"/>
      <c r="H2" s="181"/>
      <c r="I2" s="181"/>
      <c r="J2" s="181"/>
      <c r="K2" s="181"/>
      <c r="L2" s="181"/>
      <c r="M2" s="181"/>
      <c r="N2" s="181"/>
      <c r="O2" s="35"/>
      <c r="P2" s="35"/>
      <c r="Q2" s="35"/>
      <c r="R2" s="35"/>
      <c r="S2" s="1"/>
      <c r="T2" s="2" t="s">
        <v>9</v>
      </c>
      <c r="U2" s="3">
        <f>D19</f>
        <v>40000</v>
      </c>
      <c r="V2" s="1"/>
    </row>
    <row r="3" spans="1:22" ht="100.5" customHeight="1" x14ac:dyDescent="0.25">
      <c r="A3" s="77" t="s">
        <v>59</v>
      </c>
      <c r="B3" s="94"/>
      <c r="C3" s="94"/>
      <c r="D3" s="94"/>
      <c r="E3" s="94"/>
      <c r="F3" s="94"/>
      <c r="G3" s="94"/>
      <c r="H3" s="94"/>
      <c r="I3" s="94"/>
      <c r="J3" s="10"/>
      <c r="K3" s="1"/>
      <c r="L3" s="1"/>
      <c r="M3" s="1"/>
      <c r="N3" s="1"/>
      <c r="O3" s="1"/>
      <c r="P3" s="1"/>
      <c r="Q3" s="1"/>
      <c r="R3" s="1"/>
      <c r="S3" s="1"/>
      <c r="T3" s="2" t="s">
        <v>10</v>
      </c>
      <c r="U3" s="3">
        <f>I19</f>
        <v>42000</v>
      </c>
      <c r="V3" s="1"/>
    </row>
    <row r="4" spans="1:22" ht="27" customHeight="1" x14ac:dyDescent="0.25">
      <c r="S4" s="1"/>
      <c r="T4" s="2"/>
      <c r="U4" s="3"/>
      <c r="V4" s="1"/>
    </row>
    <row r="5" spans="1:22" ht="24.75" customHeight="1" x14ac:dyDescent="0.25">
      <c r="J5" s="11"/>
      <c r="S5" s="1"/>
      <c r="T5" s="1"/>
      <c r="U5" s="1"/>
      <c r="V5" s="1"/>
    </row>
    <row r="6" spans="1:22" ht="24.95" customHeight="1" thickBot="1" x14ac:dyDescent="0.3">
      <c r="A6" s="78" t="s">
        <v>11</v>
      </c>
      <c r="B6" s="78"/>
      <c r="C6" s="78"/>
      <c r="D6" s="78"/>
      <c r="E6" s="78"/>
      <c r="F6" s="78"/>
      <c r="G6" s="78"/>
      <c r="H6" s="78"/>
      <c r="I6" s="78"/>
      <c r="J6" s="15"/>
      <c r="S6" s="1"/>
      <c r="T6" s="1"/>
      <c r="U6" s="1"/>
      <c r="V6" s="1"/>
    </row>
    <row r="7" spans="1:22" ht="31.5" customHeight="1" x14ac:dyDescent="0.25">
      <c r="A7" s="100" t="s">
        <v>16</v>
      </c>
      <c r="B7" s="109" t="s">
        <v>17</v>
      </c>
      <c r="C7" s="110"/>
      <c r="D7" s="111" t="s">
        <v>12</v>
      </c>
      <c r="E7" s="95" t="s">
        <v>13</v>
      </c>
      <c r="F7" s="96" t="s">
        <v>53</v>
      </c>
      <c r="G7" s="112" t="s">
        <v>15</v>
      </c>
      <c r="H7" s="113" t="s">
        <v>14</v>
      </c>
      <c r="I7" s="127" t="s">
        <v>54</v>
      </c>
      <c r="J7" s="15"/>
      <c r="S7" s="1"/>
      <c r="T7" s="1"/>
      <c r="U7" s="1"/>
      <c r="V7" s="1"/>
    </row>
    <row r="8" spans="1:22" ht="24.95" customHeight="1" thickBot="1" x14ac:dyDescent="0.3">
      <c r="A8" s="101"/>
      <c r="B8" s="114">
        <f>D16</f>
        <v>0.05</v>
      </c>
      <c r="C8" s="115"/>
      <c r="D8" s="116"/>
      <c r="E8" s="97">
        <f>D19</f>
        <v>40000</v>
      </c>
      <c r="F8" s="124">
        <f>$I$19</f>
        <v>42000</v>
      </c>
      <c r="G8" s="117"/>
      <c r="H8" s="118"/>
      <c r="I8" s="128">
        <f>SUM(F8-E8)</f>
        <v>2000</v>
      </c>
      <c r="J8" s="15"/>
      <c r="S8" s="1"/>
      <c r="T8" s="1"/>
      <c r="U8" s="1"/>
      <c r="V8" s="1"/>
    </row>
    <row r="9" spans="1:22" ht="24.95" customHeight="1" thickBot="1" x14ac:dyDescent="0.3">
      <c r="A9" s="5"/>
      <c r="B9" s="5"/>
      <c r="D9" s="34"/>
      <c r="E9" s="5"/>
      <c r="F9" s="8"/>
      <c r="H9" s="93"/>
      <c r="I9" s="93"/>
      <c r="J9" s="105"/>
      <c r="K9" s="93"/>
      <c r="S9" s="1"/>
      <c r="T9" s="1"/>
      <c r="U9" s="1"/>
      <c r="V9" s="1"/>
    </row>
    <row r="10" spans="1:22" ht="24.95" customHeight="1" x14ac:dyDescent="0.25">
      <c r="A10" s="102" t="s">
        <v>16</v>
      </c>
      <c r="B10" s="120" t="s">
        <v>17</v>
      </c>
      <c r="C10" s="110"/>
      <c r="D10" s="111" t="s">
        <v>12</v>
      </c>
      <c r="E10" s="95" t="s">
        <v>50</v>
      </c>
      <c r="F10" s="125" t="s">
        <v>51</v>
      </c>
      <c r="G10" s="112" t="s">
        <v>15</v>
      </c>
      <c r="H10" s="121"/>
      <c r="I10" s="99" t="s">
        <v>52</v>
      </c>
      <c r="J10" s="105"/>
      <c r="K10" s="93"/>
      <c r="S10" s="1"/>
      <c r="T10" s="1"/>
      <c r="U10" s="1"/>
      <c r="V10" s="1"/>
    </row>
    <row r="11" spans="1:22" ht="24.95" customHeight="1" thickBot="1" x14ac:dyDescent="0.3">
      <c r="A11" s="103"/>
      <c r="B11" s="122">
        <f>$B$8</f>
        <v>0.05</v>
      </c>
      <c r="C11" s="115"/>
      <c r="D11" s="116"/>
      <c r="E11" s="104">
        <f>$D$20</f>
        <v>480000</v>
      </c>
      <c r="F11" s="126">
        <f>$E$44</f>
        <v>504000</v>
      </c>
      <c r="G11" s="117"/>
      <c r="H11" s="123"/>
      <c r="I11" s="98">
        <f>SUM(F11-E11)</f>
        <v>24000</v>
      </c>
      <c r="J11" s="106"/>
      <c r="K11" s="93"/>
      <c r="S11" s="1"/>
      <c r="T11" s="1"/>
      <c r="U11" s="1"/>
      <c r="V11" s="1"/>
    </row>
    <row r="12" spans="1:22" ht="24.95" customHeight="1" x14ac:dyDescent="0.25">
      <c r="A12" s="93"/>
      <c r="B12" s="93"/>
      <c r="C12" s="93"/>
      <c r="D12" s="93"/>
      <c r="E12" s="93"/>
      <c r="F12" s="119"/>
      <c r="G12" s="93"/>
      <c r="H12" s="93"/>
      <c r="I12" s="93"/>
      <c r="J12" s="107"/>
      <c r="K12" s="108"/>
      <c r="L12" s="6"/>
      <c r="M12" s="6"/>
      <c r="N12" s="6"/>
      <c r="O12" s="1"/>
      <c r="P12" s="1"/>
      <c r="Q12" s="1"/>
      <c r="R12" s="1"/>
      <c r="S12" s="1"/>
      <c r="T12" s="1"/>
      <c r="U12" s="1"/>
      <c r="V12" s="1"/>
    </row>
    <row r="13" spans="1:22" ht="24.95" customHeight="1" x14ac:dyDescent="0.25">
      <c r="A13" s="90" t="s">
        <v>18</v>
      </c>
      <c r="B13" s="91"/>
      <c r="C13" s="91"/>
      <c r="D13" s="92"/>
      <c r="E13" s="8"/>
      <c r="F13" s="87" t="s">
        <v>19</v>
      </c>
      <c r="G13" s="87"/>
      <c r="H13" s="87"/>
      <c r="I13" s="88"/>
      <c r="J13" s="93"/>
      <c r="K13" s="93"/>
      <c r="L13" s="5"/>
      <c r="M13" s="5"/>
      <c r="N13" s="5"/>
      <c r="S13" s="1"/>
      <c r="T13" s="1"/>
      <c r="U13" s="1"/>
      <c r="V13" s="1"/>
    </row>
    <row r="14" spans="1:22" ht="24.95" customHeight="1" x14ac:dyDescent="0.25">
      <c r="A14" s="86"/>
      <c r="B14" s="86"/>
      <c r="C14" s="86"/>
      <c r="D14" s="86"/>
      <c r="E14" s="7"/>
      <c r="F14" s="89"/>
      <c r="G14" s="89"/>
      <c r="H14" s="89"/>
      <c r="I14" s="89"/>
      <c r="J14" s="5"/>
      <c r="K14" s="6"/>
      <c r="L14" s="6"/>
      <c r="M14" s="6"/>
      <c r="N14" s="5"/>
      <c r="S14" s="1"/>
      <c r="T14" s="1"/>
      <c r="U14" s="1"/>
      <c r="V14" s="1"/>
    </row>
    <row r="15" spans="1:22" ht="24.95" customHeight="1" x14ac:dyDescent="0.25">
      <c r="A15" s="138" t="s">
        <v>20</v>
      </c>
      <c r="B15" s="85"/>
      <c r="C15" s="85"/>
      <c r="D15" s="139">
        <v>1000</v>
      </c>
      <c r="E15" s="9"/>
      <c r="F15" s="134" t="s">
        <v>21</v>
      </c>
      <c r="G15" s="85"/>
      <c r="H15" s="85"/>
      <c r="I15" s="135">
        <f>D15*(1+D16)</f>
        <v>1050</v>
      </c>
      <c r="J15" s="5"/>
      <c r="K15" s="6"/>
      <c r="L15" s="6"/>
      <c r="M15" s="6"/>
      <c r="N15" s="5"/>
      <c r="S15" s="1"/>
      <c r="T15" s="1"/>
      <c r="U15" s="1"/>
      <c r="V15" s="1"/>
    </row>
    <row r="16" spans="1:22" ht="24.95" customHeight="1" x14ac:dyDescent="0.25">
      <c r="A16" s="138" t="s">
        <v>22</v>
      </c>
      <c r="B16" s="85"/>
      <c r="C16" s="85"/>
      <c r="D16" s="140">
        <v>0.05</v>
      </c>
      <c r="E16" s="12"/>
      <c r="F16" s="134" t="s">
        <v>23</v>
      </c>
      <c r="G16" s="85"/>
      <c r="H16" s="85"/>
      <c r="I16" s="136">
        <f>I15-D15</f>
        <v>50</v>
      </c>
      <c r="J16" s="5"/>
      <c r="K16" s="6"/>
      <c r="L16" s="6"/>
      <c r="M16" s="6"/>
      <c r="N16" s="5"/>
      <c r="S16" s="1"/>
      <c r="T16" s="1"/>
      <c r="U16" s="1"/>
      <c r="V16" s="1"/>
    </row>
    <row r="17" spans="1:22" ht="24.95" customHeight="1" x14ac:dyDescent="0.25">
      <c r="A17" s="138" t="s">
        <v>24</v>
      </c>
      <c r="B17" s="85"/>
      <c r="C17" s="85"/>
      <c r="D17" s="141">
        <v>40</v>
      </c>
      <c r="E17" s="13"/>
      <c r="F17" s="134" t="s">
        <v>25</v>
      </c>
      <c r="G17" s="85"/>
      <c r="H17" s="85"/>
      <c r="I17" s="136">
        <f>I16*D18</f>
        <v>600</v>
      </c>
      <c r="J17" s="5"/>
      <c r="K17" s="6"/>
      <c r="L17" s="6"/>
      <c r="M17" s="6"/>
      <c r="N17" s="5"/>
      <c r="S17" s="1"/>
      <c r="T17" s="1"/>
      <c r="U17" s="1"/>
      <c r="V17" s="1"/>
    </row>
    <row r="18" spans="1:22" ht="24.95" customHeight="1" x14ac:dyDescent="0.25">
      <c r="A18" s="138" t="s">
        <v>26</v>
      </c>
      <c r="B18" s="85"/>
      <c r="C18" s="85"/>
      <c r="D18" s="142">
        <v>12</v>
      </c>
      <c r="E18" s="13"/>
      <c r="F18" s="134" t="s">
        <v>27</v>
      </c>
      <c r="G18" s="85"/>
      <c r="H18" s="85"/>
      <c r="I18" s="136">
        <f>I16*D17*D18</f>
        <v>24000</v>
      </c>
      <c r="J18" s="5"/>
      <c r="K18" s="6"/>
      <c r="L18" s="6"/>
      <c r="M18" s="6"/>
      <c r="N18" s="5"/>
      <c r="S18" s="1"/>
      <c r="T18" s="1"/>
      <c r="U18" s="1"/>
      <c r="V18" s="1"/>
    </row>
    <row r="19" spans="1:22" ht="24.95" customHeight="1" x14ac:dyDescent="0.25">
      <c r="A19" s="138" t="s">
        <v>28</v>
      </c>
      <c r="B19" s="85"/>
      <c r="C19" s="85"/>
      <c r="D19" s="143">
        <f>D15*D17</f>
        <v>40000</v>
      </c>
      <c r="E19" s="14"/>
      <c r="F19" s="134" t="s">
        <v>29</v>
      </c>
      <c r="G19" s="85"/>
      <c r="H19" s="85"/>
      <c r="I19" s="137">
        <f>I15*D17</f>
        <v>42000</v>
      </c>
      <c r="J19" s="5"/>
      <c r="K19" s="6"/>
      <c r="L19" s="6"/>
      <c r="M19" s="6"/>
      <c r="N19" s="5"/>
      <c r="S19" s="1"/>
      <c r="T19" s="1"/>
      <c r="U19" s="1"/>
      <c r="V19" s="1"/>
    </row>
    <row r="20" spans="1:22" ht="24.95" customHeight="1" x14ac:dyDescent="0.25">
      <c r="A20" s="138" t="s">
        <v>30</v>
      </c>
      <c r="B20" s="85"/>
      <c r="C20" s="85"/>
      <c r="D20" s="143">
        <f>D19*D18</f>
        <v>480000</v>
      </c>
      <c r="E20" s="14"/>
      <c r="F20" s="134" t="s">
        <v>31</v>
      </c>
      <c r="G20" s="85"/>
      <c r="H20" s="85"/>
      <c r="I20" s="137">
        <f>I19*D18</f>
        <v>504000</v>
      </c>
      <c r="J20" s="5"/>
      <c r="K20" s="6"/>
      <c r="L20" s="6"/>
      <c r="M20" s="6"/>
      <c r="N20" s="5"/>
      <c r="T20" s="1"/>
      <c r="U20" s="1"/>
      <c r="V20" s="1"/>
    </row>
    <row r="21" spans="1:22" ht="24.95" customHeight="1" x14ac:dyDescent="0.25">
      <c r="J21" s="17"/>
      <c r="K21" s="16"/>
      <c r="L21" s="16"/>
      <c r="M21" s="16"/>
      <c r="N21" s="5"/>
      <c r="T21" s="1"/>
      <c r="U21" s="1"/>
      <c r="V21" s="1"/>
    </row>
    <row r="23" spans="1:22" ht="16.5" customHeight="1" thickBot="1" x14ac:dyDescent="0.3">
      <c r="A23" s="78" t="s">
        <v>32</v>
      </c>
      <c r="B23" s="35"/>
      <c r="C23" s="35"/>
      <c r="D23" s="35"/>
      <c r="E23" s="35"/>
      <c r="F23" s="35"/>
      <c r="G23" s="35"/>
      <c r="H23" s="35"/>
      <c r="I23" s="35"/>
    </row>
    <row r="24" spans="1:22" ht="27.75" customHeight="1" x14ac:dyDescent="0.25">
      <c r="A24" s="100" t="s">
        <v>16</v>
      </c>
      <c r="B24" s="109" t="s">
        <v>17</v>
      </c>
      <c r="C24" s="110"/>
      <c r="D24" s="111" t="s">
        <v>12</v>
      </c>
      <c r="E24" s="95" t="s">
        <v>13</v>
      </c>
      <c r="F24" s="96" t="s">
        <v>53</v>
      </c>
      <c r="G24" s="112" t="s">
        <v>15</v>
      </c>
      <c r="H24" s="113" t="s">
        <v>14</v>
      </c>
      <c r="I24" s="127" t="s">
        <v>54</v>
      </c>
    </row>
    <row r="25" spans="1:22" ht="27.75" customHeight="1" thickBot="1" x14ac:dyDescent="0.3">
      <c r="A25" s="101"/>
      <c r="B25" s="129">
        <f t="shared" ref="B25:C25" si="0">$C$33</f>
        <v>0.05</v>
      </c>
      <c r="C25" s="130"/>
      <c r="D25" s="116"/>
      <c r="E25" s="97">
        <f>$B$43</f>
        <v>40000</v>
      </c>
      <c r="F25" s="124">
        <f>$D$43</f>
        <v>2000</v>
      </c>
      <c r="G25" s="117"/>
      <c r="H25" s="118"/>
      <c r="I25" s="128">
        <f>$E$43</f>
        <v>42000</v>
      </c>
    </row>
    <row r="26" spans="1:22" ht="15.75" thickBot="1" x14ac:dyDescent="0.3">
      <c r="A26" s="5"/>
      <c r="B26" s="5"/>
      <c r="D26" s="34"/>
      <c r="E26" s="5"/>
      <c r="F26" s="8"/>
      <c r="H26" s="93"/>
      <c r="I26" s="93"/>
    </row>
    <row r="27" spans="1:22" ht="26.25" customHeight="1" x14ac:dyDescent="0.25">
      <c r="A27" s="102" t="s">
        <v>16</v>
      </c>
      <c r="B27" s="120" t="s">
        <v>17</v>
      </c>
      <c r="C27" s="110"/>
      <c r="D27" s="111" t="s">
        <v>12</v>
      </c>
      <c r="E27" s="95" t="s">
        <v>50</v>
      </c>
      <c r="F27" s="125" t="s">
        <v>51</v>
      </c>
      <c r="G27" s="112" t="s">
        <v>15</v>
      </c>
      <c r="H27" s="121"/>
      <c r="I27" s="99" t="s">
        <v>52</v>
      </c>
    </row>
    <row r="28" spans="1:22" ht="33.75" customHeight="1" thickBot="1" x14ac:dyDescent="0.3">
      <c r="A28" s="103"/>
      <c r="B28" s="122">
        <f t="shared" ref="B28:C28" si="1">$C$33</f>
        <v>0.05</v>
      </c>
      <c r="C28" s="115"/>
      <c r="D28" s="116"/>
      <c r="E28" s="104">
        <f>$B$44</f>
        <v>480000</v>
      </c>
      <c r="F28" s="104">
        <f>$D$44</f>
        <v>24000</v>
      </c>
      <c r="G28" s="117"/>
      <c r="H28" s="123"/>
      <c r="I28" s="128">
        <f>SUM(E28+F28)</f>
        <v>504000</v>
      </c>
    </row>
    <row r="31" spans="1:22" ht="15" customHeight="1" x14ac:dyDescent="0.25">
      <c r="A31" s="152" t="s">
        <v>33</v>
      </c>
      <c r="B31" s="153"/>
      <c r="C31" s="153"/>
      <c r="D31" s="153"/>
      <c r="E31" s="154"/>
      <c r="F31" s="172" t="s">
        <v>62</v>
      </c>
      <c r="G31" s="173"/>
      <c r="H31" s="173"/>
      <c r="I31" s="174"/>
    </row>
    <row r="32" spans="1:22" ht="27" x14ac:dyDescent="0.25">
      <c r="A32" s="155" t="s">
        <v>5</v>
      </c>
      <c r="B32" s="156" t="s">
        <v>48</v>
      </c>
      <c r="C32" s="156" t="s">
        <v>60</v>
      </c>
      <c r="D32" s="157" t="s">
        <v>64</v>
      </c>
      <c r="E32" s="158" t="s">
        <v>61</v>
      </c>
      <c r="F32" s="169" t="s">
        <v>56</v>
      </c>
      <c r="G32" s="170" t="s">
        <v>57</v>
      </c>
      <c r="H32" s="170" t="s">
        <v>10</v>
      </c>
      <c r="I32" s="171" t="s">
        <v>58</v>
      </c>
    </row>
    <row r="33" spans="1:9" x14ac:dyDescent="0.25">
      <c r="A33" s="159" t="s">
        <v>34</v>
      </c>
      <c r="B33" s="139">
        <v>4000</v>
      </c>
      <c r="C33" s="140">
        <v>0.05</v>
      </c>
      <c r="D33" s="160">
        <f>SUM(B33*C33)</f>
        <v>200</v>
      </c>
      <c r="E33" s="165">
        <f>SUM(B33+D33)</f>
        <v>4200</v>
      </c>
      <c r="F33" s="159">
        <v>1</v>
      </c>
      <c r="G33" s="139">
        <v>1000</v>
      </c>
      <c r="H33" s="167">
        <v>12000</v>
      </c>
      <c r="I33" s="160">
        <f>SUM(F33*G33)</f>
        <v>1000</v>
      </c>
    </row>
    <row r="34" spans="1:9" x14ac:dyDescent="0.25">
      <c r="A34" s="159" t="s">
        <v>35</v>
      </c>
      <c r="B34" s="139">
        <v>4000</v>
      </c>
      <c r="C34" s="175">
        <f t="shared" ref="C34:C37" si="2">$C$33</f>
        <v>0.05</v>
      </c>
      <c r="D34" s="160">
        <f t="shared" ref="D34:D42" si="3">SUM(B34*C34)</f>
        <v>200</v>
      </c>
      <c r="E34" s="165">
        <f t="shared" ref="E34:E43" si="4">SUM(B34+D34)</f>
        <v>4200</v>
      </c>
      <c r="F34" s="159">
        <v>2</v>
      </c>
      <c r="G34" s="139">
        <v>1000</v>
      </c>
      <c r="H34" s="167">
        <v>12000</v>
      </c>
      <c r="I34" s="160">
        <f t="shared" ref="I34:I52" si="5">SUM(F34*G34)</f>
        <v>2000</v>
      </c>
    </row>
    <row r="35" spans="1:9" x14ac:dyDescent="0.25">
      <c r="A35" s="159" t="s">
        <v>36</v>
      </c>
      <c r="B35" s="139">
        <v>8000</v>
      </c>
      <c r="C35" s="175">
        <f t="shared" si="2"/>
        <v>0.05</v>
      </c>
      <c r="D35" s="160">
        <f t="shared" si="3"/>
        <v>400</v>
      </c>
      <c r="E35" s="165">
        <f t="shared" si="4"/>
        <v>8400</v>
      </c>
      <c r="F35" s="159">
        <v>3</v>
      </c>
      <c r="G35" s="139">
        <v>1000</v>
      </c>
      <c r="H35" s="167">
        <v>12000</v>
      </c>
      <c r="I35" s="160">
        <f t="shared" si="5"/>
        <v>3000</v>
      </c>
    </row>
    <row r="36" spans="1:9" x14ac:dyDescent="0.25">
      <c r="A36" s="159" t="s">
        <v>37</v>
      </c>
      <c r="B36" s="139">
        <v>12000</v>
      </c>
      <c r="C36" s="175">
        <f t="shared" si="2"/>
        <v>0.05</v>
      </c>
      <c r="D36" s="160">
        <f t="shared" si="3"/>
        <v>600</v>
      </c>
      <c r="E36" s="165">
        <f t="shared" si="4"/>
        <v>12600</v>
      </c>
      <c r="F36" s="159">
        <v>4</v>
      </c>
      <c r="G36" s="139">
        <v>1000</v>
      </c>
      <c r="H36" s="167">
        <v>12000</v>
      </c>
      <c r="I36" s="160">
        <f t="shared" si="5"/>
        <v>4000</v>
      </c>
    </row>
    <row r="37" spans="1:9" x14ac:dyDescent="0.25">
      <c r="A37" s="159" t="s">
        <v>38</v>
      </c>
      <c r="B37" s="139">
        <v>12000</v>
      </c>
      <c r="C37" s="175">
        <f t="shared" si="2"/>
        <v>0.05</v>
      </c>
      <c r="D37" s="160">
        <f t="shared" si="3"/>
        <v>600</v>
      </c>
      <c r="E37" s="165">
        <f t="shared" si="4"/>
        <v>12600</v>
      </c>
      <c r="F37" s="159">
        <v>5</v>
      </c>
      <c r="G37" s="139">
        <v>1000</v>
      </c>
      <c r="H37" s="167">
        <v>12000</v>
      </c>
      <c r="I37" s="160">
        <f t="shared" si="5"/>
        <v>5000</v>
      </c>
    </row>
    <row r="38" spans="1:9" x14ac:dyDescent="0.25">
      <c r="A38" s="159" t="s">
        <v>39</v>
      </c>
      <c r="B38" s="161"/>
      <c r="C38" s="176"/>
      <c r="D38" s="160">
        <f t="shared" si="3"/>
        <v>0</v>
      </c>
      <c r="E38" s="165">
        <f t="shared" si="4"/>
        <v>0</v>
      </c>
      <c r="F38" s="159">
        <v>6</v>
      </c>
      <c r="G38" s="139"/>
      <c r="H38" s="168">
        <v>12000</v>
      </c>
      <c r="I38" s="160">
        <f t="shared" si="5"/>
        <v>0</v>
      </c>
    </row>
    <row r="39" spans="1:9" x14ac:dyDescent="0.25">
      <c r="A39" s="159" t="s">
        <v>40</v>
      </c>
      <c r="B39" s="139"/>
      <c r="C39" s="177"/>
      <c r="D39" s="160">
        <f t="shared" si="3"/>
        <v>0</v>
      </c>
      <c r="E39" s="165">
        <f t="shared" si="4"/>
        <v>0</v>
      </c>
      <c r="F39" s="159">
        <v>7</v>
      </c>
      <c r="G39" s="139"/>
      <c r="H39" s="167">
        <f>$I$19</f>
        <v>42000</v>
      </c>
      <c r="I39" s="160">
        <f t="shared" si="5"/>
        <v>0</v>
      </c>
    </row>
    <row r="40" spans="1:9" x14ac:dyDescent="0.25">
      <c r="A40" s="159" t="s">
        <v>42</v>
      </c>
      <c r="B40" s="139"/>
      <c r="C40" s="177"/>
      <c r="D40" s="160">
        <f t="shared" si="3"/>
        <v>0</v>
      </c>
      <c r="E40" s="165">
        <f t="shared" si="4"/>
        <v>0</v>
      </c>
      <c r="F40" s="159">
        <v>8</v>
      </c>
      <c r="G40" s="139"/>
      <c r="H40" s="167">
        <v>12000</v>
      </c>
      <c r="I40" s="160">
        <f t="shared" si="5"/>
        <v>0</v>
      </c>
    </row>
    <row r="41" spans="1:9" x14ac:dyDescent="0.25">
      <c r="A41" s="159" t="s">
        <v>43</v>
      </c>
      <c r="B41" s="139"/>
      <c r="C41" s="177"/>
      <c r="D41" s="160">
        <f t="shared" si="3"/>
        <v>0</v>
      </c>
      <c r="E41" s="165">
        <f t="shared" si="4"/>
        <v>0</v>
      </c>
      <c r="F41" s="159">
        <v>9</v>
      </c>
      <c r="G41" s="139"/>
      <c r="H41" s="167">
        <v>12000</v>
      </c>
      <c r="I41" s="160">
        <f t="shared" si="5"/>
        <v>0</v>
      </c>
    </row>
    <row r="42" spans="1:9" ht="15" customHeight="1" x14ac:dyDescent="0.25">
      <c r="A42" s="159" t="s">
        <v>45</v>
      </c>
      <c r="B42" s="139"/>
      <c r="C42" s="177"/>
      <c r="D42" s="160">
        <f t="shared" si="3"/>
        <v>0</v>
      </c>
      <c r="E42" s="165">
        <f t="shared" si="4"/>
        <v>0</v>
      </c>
      <c r="F42" s="159">
        <v>10</v>
      </c>
      <c r="G42" s="139"/>
      <c r="H42" s="167">
        <v>12000</v>
      </c>
      <c r="I42" s="160">
        <f t="shared" si="5"/>
        <v>0</v>
      </c>
    </row>
    <row r="43" spans="1:9" ht="17.25" customHeight="1" x14ac:dyDescent="0.25">
      <c r="A43" s="179" t="s">
        <v>63</v>
      </c>
      <c r="B43" s="163">
        <f>SUM(B33:B38)</f>
        <v>40000</v>
      </c>
      <c r="C43" s="163"/>
      <c r="D43" s="164">
        <f>SUM(D33:D42)</f>
        <v>2000</v>
      </c>
      <c r="E43" s="166">
        <f t="shared" si="4"/>
        <v>42000</v>
      </c>
      <c r="F43" s="145">
        <v>11</v>
      </c>
      <c r="G43" s="139"/>
      <c r="H43" s="146"/>
      <c r="I43" s="160">
        <f t="shared" si="5"/>
        <v>0</v>
      </c>
    </row>
    <row r="44" spans="1:9" x14ac:dyDescent="0.25">
      <c r="A44" s="162" t="s">
        <v>41</v>
      </c>
      <c r="B44" s="178">
        <f>SUM(B43*12)</f>
        <v>480000</v>
      </c>
      <c r="C44" s="178"/>
      <c r="D44" s="178">
        <f t="shared" ref="D44:E44" si="6">SUM(D43*12)</f>
        <v>24000</v>
      </c>
      <c r="E44" s="178">
        <f t="shared" si="6"/>
        <v>504000</v>
      </c>
      <c r="F44" s="149">
        <v>12</v>
      </c>
      <c r="G44" s="139"/>
      <c r="H44" s="147"/>
      <c r="I44" s="160">
        <f t="shared" si="5"/>
        <v>0</v>
      </c>
    </row>
    <row r="45" spans="1:9" x14ac:dyDescent="0.25">
      <c r="E45" s="144"/>
      <c r="F45" s="150">
        <v>13</v>
      </c>
      <c r="G45" s="139"/>
      <c r="H45" s="148"/>
      <c r="I45" s="160">
        <f t="shared" si="5"/>
        <v>0</v>
      </c>
    </row>
    <row r="46" spans="1:9" x14ac:dyDescent="0.25">
      <c r="E46" s="93"/>
      <c r="F46" s="151">
        <v>14</v>
      </c>
      <c r="G46" s="139"/>
      <c r="H46" s="146"/>
      <c r="I46" s="160">
        <f t="shared" si="5"/>
        <v>0</v>
      </c>
    </row>
    <row r="47" spans="1:9" x14ac:dyDescent="0.25">
      <c r="A47" s="83" t="s">
        <v>44</v>
      </c>
      <c r="B47" s="35"/>
      <c r="C47" s="18"/>
      <c r="D47" s="18"/>
      <c r="E47" s="93"/>
      <c r="F47" s="151">
        <v>15</v>
      </c>
      <c r="G47" s="139"/>
      <c r="H47" s="146"/>
      <c r="I47" s="160">
        <f t="shared" si="5"/>
        <v>0</v>
      </c>
    </row>
    <row r="48" spans="1:9" x14ac:dyDescent="0.25">
      <c r="A48" s="82" t="s">
        <v>46</v>
      </c>
      <c r="B48" s="131"/>
      <c r="C48" s="131"/>
      <c r="D48" s="131"/>
      <c r="E48" s="93"/>
      <c r="F48" s="151">
        <v>16</v>
      </c>
      <c r="G48" s="139"/>
      <c r="H48" s="146"/>
      <c r="I48" s="160">
        <f t="shared" si="5"/>
        <v>0</v>
      </c>
    </row>
    <row r="49" spans="1:9" x14ac:dyDescent="0.25">
      <c r="A49" s="81" t="s">
        <v>47</v>
      </c>
      <c r="B49" s="35"/>
      <c r="C49" s="35"/>
      <c r="D49" s="35"/>
      <c r="E49" s="93"/>
      <c r="F49" s="151">
        <v>17</v>
      </c>
      <c r="G49" s="139"/>
      <c r="H49" s="146"/>
      <c r="I49" s="160">
        <f t="shared" si="5"/>
        <v>0</v>
      </c>
    </row>
    <row r="50" spans="1:9" x14ac:dyDescent="0.25">
      <c r="A50" s="132" t="s">
        <v>55</v>
      </c>
      <c r="B50" s="133"/>
      <c r="C50" s="133"/>
      <c r="D50" s="133"/>
      <c r="E50" s="93"/>
      <c r="F50" s="151">
        <v>18</v>
      </c>
      <c r="G50" s="139"/>
      <c r="H50" s="146"/>
      <c r="I50" s="160">
        <f t="shared" si="5"/>
        <v>0</v>
      </c>
    </row>
    <row r="51" spans="1:9" x14ac:dyDescent="0.25">
      <c r="A51" s="84"/>
      <c r="B51" s="35"/>
      <c r="C51" s="35"/>
      <c r="D51" s="35"/>
      <c r="E51" s="93"/>
      <c r="F51" s="151">
        <v>19</v>
      </c>
      <c r="G51" s="139"/>
      <c r="H51" s="146"/>
      <c r="I51" s="160">
        <f t="shared" si="5"/>
        <v>0</v>
      </c>
    </row>
    <row r="52" spans="1:9" x14ac:dyDescent="0.25">
      <c r="E52" s="93"/>
      <c r="F52" s="151">
        <v>20</v>
      </c>
      <c r="G52" s="139"/>
      <c r="H52" s="19"/>
      <c r="I52" s="160">
        <f t="shared" si="5"/>
        <v>0</v>
      </c>
    </row>
    <row r="53" spans="1:9" x14ac:dyDescent="0.25">
      <c r="E53" s="93"/>
      <c r="F53" s="162" t="s">
        <v>41</v>
      </c>
      <c r="G53" s="163">
        <f>SUM(G33:G38)</f>
        <v>5000</v>
      </c>
      <c r="H53" s="163">
        <f>SUM(H33:H38)</f>
        <v>72000</v>
      </c>
      <c r="I53" s="164">
        <f>SUM(H53-G53)</f>
        <v>67000</v>
      </c>
    </row>
  </sheetData>
  <sheetProtection sheet="1" objects="1" scenarios="1" selectLockedCells="1" selectUnlockedCells="1"/>
  <mergeCells count="49">
    <mergeCell ref="F31:I31"/>
    <mergeCell ref="A31:E31"/>
    <mergeCell ref="D24:D25"/>
    <mergeCell ref="G24:G25"/>
    <mergeCell ref="B25:C25"/>
    <mergeCell ref="A27:A28"/>
    <mergeCell ref="B27:C27"/>
    <mergeCell ref="D27:D28"/>
    <mergeCell ref="G27:G28"/>
    <mergeCell ref="B28:C28"/>
    <mergeCell ref="A7:A8"/>
    <mergeCell ref="A10:A11"/>
    <mergeCell ref="D10:D11"/>
    <mergeCell ref="D7:D8"/>
    <mergeCell ref="G10:G11"/>
    <mergeCell ref="G7:G8"/>
    <mergeCell ref="A51:D51"/>
    <mergeCell ref="A13:D13"/>
    <mergeCell ref="F13:I13"/>
    <mergeCell ref="A23:I23"/>
    <mergeCell ref="A24:A25"/>
    <mergeCell ref="A47:B47"/>
    <mergeCell ref="A48:D48"/>
    <mergeCell ref="A49:D49"/>
    <mergeCell ref="A50:D50"/>
    <mergeCell ref="A20:C20"/>
    <mergeCell ref="F20:H20"/>
    <mergeCell ref="B24:C24"/>
    <mergeCell ref="A17:C17"/>
    <mergeCell ref="F17:H17"/>
    <mergeCell ref="A18:C18"/>
    <mergeCell ref="F18:H18"/>
    <mergeCell ref="A19:C19"/>
    <mergeCell ref="F19:H19"/>
    <mergeCell ref="A15:C15"/>
    <mergeCell ref="F15:H15"/>
    <mergeCell ref="A16:C16"/>
    <mergeCell ref="F16:H16"/>
    <mergeCell ref="B7:C7"/>
    <mergeCell ref="B8:C8"/>
    <mergeCell ref="B10:C10"/>
    <mergeCell ref="B11:C11"/>
    <mergeCell ref="A6:I6"/>
    <mergeCell ref="A1:C1"/>
    <mergeCell ref="D1:N1"/>
    <mergeCell ref="O1:R2"/>
    <mergeCell ref="A2:C2"/>
    <mergeCell ref="D2:N2"/>
    <mergeCell ref="A3:I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AC5C9-BC42-476E-8E05-D223F2F32A35}">
  <sheetPr>
    <tabColor rgb="FFDDEBD5"/>
  </sheetPr>
  <dimension ref="A1:V53"/>
  <sheetViews>
    <sheetView showGridLines="0" workbookViewId="0">
      <selection activeCell="K36" sqref="K36"/>
    </sheetView>
  </sheetViews>
  <sheetFormatPr defaultRowHeight="15" x14ac:dyDescent="0.25"/>
  <cols>
    <col min="1" max="1" width="14.7109375" customWidth="1"/>
    <col min="2" max="2" width="25.7109375" customWidth="1"/>
    <col min="3" max="3" width="12.85546875" customWidth="1"/>
    <col min="4" max="4" width="14.7109375" customWidth="1"/>
    <col min="5" max="6" width="30.7109375" customWidth="1"/>
    <col min="7" max="7" width="14.85546875" customWidth="1"/>
    <col min="8" max="8" width="16" hidden="1" customWidth="1"/>
    <col min="9" max="9" width="30.7109375" customWidth="1"/>
    <col min="10" max="10" width="3.7109375" customWidth="1"/>
    <col min="11" max="11" width="16.7109375" customWidth="1"/>
    <col min="12" max="18" width="16" customWidth="1"/>
    <col min="19" max="19" width="3" customWidth="1"/>
    <col min="20" max="21" width="3" hidden="1" customWidth="1"/>
  </cols>
  <sheetData>
    <row r="1" spans="1:22" ht="48" customHeight="1" x14ac:dyDescent="0.25">
      <c r="A1" s="80"/>
      <c r="B1" s="35"/>
      <c r="C1" s="35"/>
      <c r="D1" s="36" t="s">
        <v>1</v>
      </c>
      <c r="E1" s="35"/>
      <c r="F1" s="35"/>
      <c r="G1" s="35"/>
      <c r="H1" s="35"/>
      <c r="I1" s="35"/>
      <c r="J1" s="35"/>
      <c r="K1" s="35"/>
      <c r="L1" s="35"/>
      <c r="M1" s="35"/>
      <c r="N1" s="35"/>
      <c r="O1" s="79" t="s">
        <v>6</v>
      </c>
      <c r="P1" s="35"/>
      <c r="Q1" s="35"/>
      <c r="R1" s="35"/>
      <c r="S1" s="1"/>
      <c r="T1" s="2" t="s">
        <v>7</v>
      </c>
      <c r="U1" s="2" t="s">
        <v>8</v>
      </c>
      <c r="V1" s="1"/>
    </row>
    <row r="2" spans="1:22" ht="33" customHeight="1" x14ac:dyDescent="0.25">
      <c r="A2" s="75"/>
      <c r="B2" s="35"/>
      <c r="C2" s="35"/>
      <c r="D2" s="76" t="s">
        <v>67</v>
      </c>
      <c r="E2" s="35"/>
      <c r="F2" s="35"/>
      <c r="G2" s="35"/>
      <c r="H2" s="35"/>
      <c r="I2" s="35"/>
      <c r="J2" s="35"/>
      <c r="K2" s="35"/>
      <c r="L2" s="35"/>
      <c r="M2" s="35"/>
      <c r="N2" s="35"/>
      <c r="O2" s="35"/>
      <c r="P2" s="35"/>
      <c r="Q2" s="35"/>
      <c r="R2" s="35"/>
      <c r="S2" s="1"/>
      <c r="T2" s="2" t="s">
        <v>9</v>
      </c>
      <c r="U2" s="3">
        <f>D19</f>
        <v>40000</v>
      </c>
      <c r="V2" s="1"/>
    </row>
    <row r="3" spans="1:22" ht="100.5" customHeight="1" x14ac:dyDescent="0.25">
      <c r="A3" s="77" t="s">
        <v>59</v>
      </c>
      <c r="B3" s="94"/>
      <c r="C3" s="94"/>
      <c r="D3" s="94"/>
      <c r="E3" s="94"/>
      <c r="F3" s="94"/>
      <c r="G3" s="94"/>
      <c r="H3" s="94"/>
      <c r="I3" s="94"/>
      <c r="J3" s="10"/>
      <c r="K3" s="1"/>
      <c r="L3" s="1"/>
      <c r="M3" s="1"/>
      <c r="N3" s="1"/>
      <c r="O3" s="1"/>
      <c r="P3" s="1"/>
      <c r="Q3" s="1"/>
      <c r="R3" s="1"/>
      <c r="S3" s="1"/>
      <c r="T3" s="2" t="s">
        <v>10</v>
      </c>
      <c r="U3" s="3">
        <f>I19</f>
        <v>42000</v>
      </c>
      <c r="V3" s="1"/>
    </row>
    <row r="4" spans="1:22" ht="27" customHeight="1" x14ac:dyDescent="0.25">
      <c r="S4" s="1"/>
      <c r="T4" s="2"/>
      <c r="U4" s="3"/>
      <c r="V4" s="1"/>
    </row>
    <row r="5" spans="1:22" ht="24.75" customHeight="1" x14ac:dyDescent="0.25">
      <c r="J5" s="11"/>
      <c r="S5" s="1"/>
      <c r="T5" s="1"/>
      <c r="U5" s="1"/>
      <c r="V5" s="1"/>
    </row>
    <row r="6" spans="1:22" ht="24.95" customHeight="1" thickBot="1" x14ac:dyDescent="0.3">
      <c r="A6" s="202" t="s">
        <v>11</v>
      </c>
      <c r="B6" s="202"/>
      <c r="C6" s="202"/>
      <c r="D6" s="202"/>
      <c r="E6" s="202"/>
      <c r="F6" s="202"/>
      <c r="G6" s="202"/>
      <c r="H6" s="202"/>
      <c r="I6" s="202"/>
      <c r="J6" s="15"/>
      <c r="S6" s="1"/>
      <c r="T6" s="1"/>
      <c r="U6" s="1"/>
      <c r="V6" s="1"/>
    </row>
    <row r="7" spans="1:22" ht="31.5" customHeight="1" x14ac:dyDescent="0.25">
      <c r="A7" s="203" t="s">
        <v>16</v>
      </c>
      <c r="B7" s="204" t="s">
        <v>17</v>
      </c>
      <c r="C7" s="205"/>
      <c r="D7" s="206" t="s">
        <v>12</v>
      </c>
      <c r="E7" s="207" t="s">
        <v>13</v>
      </c>
      <c r="F7" s="208" t="s">
        <v>53</v>
      </c>
      <c r="G7" s="209" t="s">
        <v>15</v>
      </c>
      <c r="H7" s="210" t="s">
        <v>14</v>
      </c>
      <c r="I7" s="211" t="s">
        <v>54</v>
      </c>
      <c r="J7" s="15"/>
      <c r="S7" s="1"/>
      <c r="T7" s="1"/>
      <c r="U7" s="1"/>
      <c r="V7" s="1"/>
    </row>
    <row r="8" spans="1:22" ht="24.95" customHeight="1" thickBot="1" x14ac:dyDescent="0.3">
      <c r="A8" s="212"/>
      <c r="B8" s="213">
        <f>D16</f>
        <v>0.05</v>
      </c>
      <c r="C8" s="214"/>
      <c r="D8" s="215"/>
      <c r="E8" s="216">
        <f>D19</f>
        <v>40000</v>
      </c>
      <c r="F8" s="217">
        <f>$I$19</f>
        <v>42000</v>
      </c>
      <c r="G8" s="218"/>
      <c r="H8" s="219"/>
      <c r="I8" s="220">
        <f>SUM(F8-E8)</f>
        <v>2000</v>
      </c>
      <c r="J8" s="15"/>
      <c r="S8" s="1"/>
      <c r="T8" s="1"/>
      <c r="U8" s="1"/>
      <c r="V8" s="1"/>
    </row>
    <row r="9" spans="1:22" ht="24.95" customHeight="1" thickBot="1" x14ac:dyDescent="0.3">
      <c r="A9" s="221"/>
      <c r="B9" s="221"/>
      <c r="C9" s="222"/>
      <c r="D9" s="223"/>
      <c r="E9" s="221"/>
      <c r="F9" s="224"/>
      <c r="G9" s="222"/>
      <c r="H9" s="225"/>
      <c r="I9" s="225"/>
      <c r="J9" s="105"/>
      <c r="K9" s="93"/>
      <c r="S9" s="1"/>
      <c r="T9" s="1"/>
      <c r="U9" s="1"/>
      <c r="V9" s="1"/>
    </row>
    <row r="10" spans="1:22" ht="24.95" customHeight="1" x14ac:dyDescent="0.25">
      <c r="A10" s="226" t="s">
        <v>16</v>
      </c>
      <c r="B10" s="227" t="s">
        <v>17</v>
      </c>
      <c r="C10" s="205"/>
      <c r="D10" s="206" t="s">
        <v>12</v>
      </c>
      <c r="E10" s="207" t="s">
        <v>50</v>
      </c>
      <c r="F10" s="228" t="s">
        <v>51</v>
      </c>
      <c r="G10" s="209" t="s">
        <v>15</v>
      </c>
      <c r="H10" s="229"/>
      <c r="I10" s="230" t="s">
        <v>52</v>
      </c>
      <c r="J10" s="105"/>
      <c r="K10" s="93"/>
      <c r="S10" s="1"/>
      <c r="T10" s="1"/>
      <c r="U10" s="1"/>
      <c r="V10" s="1"/>
    </row>
    <row r="11" spans="1:22" ht="24.95" customHeight="1" thickBot="1" x14ac:dyDescent="0.3">
      <c r="A11" s="231"/>
      <c r="B11" s="232">
        <f>$B$8</f>
        <v>0.05</v>
      </c>
      <c r="C11" s="214"/>
      <c r="D11" s="215"/>
      <c r="E11" s="233">
        <f>$D$20</f>
        <v>480000</v>
      </c>
      <c r="F11" s="234">
        <f>$E$44</f>
        <v>504000</v>
      </c>
      <c r="G11" s="218"/>
      <c r="H11" s="235"/>
      <c r="I11" s="236">
        <f>SUM(F11-E11)</f>
        <v>24000</v>
      </c>
      <c r="J11" s="106"/>
      <c r="K11" s="93"/>
      <c r="S11" s="1"/>
      <c r="T11" s="1"/>
      <c r="U11" s="1"/>
      <c r="V11" s="1"/>
    </row>
    <row r="12" spans="1:22" ht="24.95" customHeight="1" x14ac:dyDescent="0.25">
      <c r="A12" s="186"/>
      <c r="B12" s="186"/>
      <c r="C12" s="186"/>
      <c r="D12" s="186"/>
      <c r="E12" s="186"/>
      <c r="F12" s="187"/>
      <c r="G12" s="186"/>
      <c r="H12" s="186"/>
      <c r="I12" s="186"/>
      <c r="J12" s="107"/>
      <c r="K12" s="108"/>
      <c r="L12" s="6"/>
      <c r="M12" s="6"/>
      <c r="N12" s="6"/>
      <c r="O12" s="1"/>
      <c r="P12" s="1"/>
      <c r="Q12" s="1"/>
      <c r="R12" s="1"/>
      <c r="S12" s="1"/>
      <c r="T12" s="1"/>
      <c r="U12" s="1"/>
      <c r="V12" s="1"/>
    </row>
    <row r="13" spans="1:22" ht="24.95" customHeight="1" x14ac:dyDescent="0.25">
      <c r="A13" s="188" t="s">
        <v>18</v>
      </c>
      <c r="B13" s="189"/>
      <c r="C13" s="189"/>
      <c r="D13" s="190"/>
      <c r="E13" s="185"/>
      <c r="F13" s="191" t="s">
        <v>19</v>
      </c>
      <c r="G13" s="191"/>
      <c r="H13" s="191"/>
      <c r="I13" s="192"/>
      <c r="J13" s="93"/>
      <c r="K13" s="93"/>
      <c r="L13" s="5"/>
      <c r="M13" s="5"/>
      <c r="N13" s="5"/>
      <c r="S13" s="1"/>
      <c r="T13" s="1"/>
      <c r="U13" s="1"/>
      <c r="V13" s="1"/>
    </row>
    <row r="14" spans="1:22" ht="24.95" customHeight="1" x14ac:dyDescent="0.25">
      <c r="A14" s="86"/>
      <c r="B14" s="86"/>
      <c r="C14" s="86"/>
      <c r="D14" s="86"/>
      <c r="E14" s="7"/>
      <c r="F14" s="89"/>
      <c r="G14" s="89"/>
      <c r="H14" s="89"/>
      <c r="I14" s="89"/>
      <c r="J14" s="5"/>
      <c r="K14" s="6"/>
      <c r="L14" s="6"/>
      <c r="M14" s="6"/>
      <c r="N14" s="5"/>
      <c r="S14" s="1"/>
      <c r="T14" s="1"/>
      <c r="U14" s="1"/>
      <c r="V14" s="1"/>
    </row>
    <row r="15" spans="1:22" ht="24.95" customHeight="1" x14ac:dyDescent="0.25">
      <c r="A15" s="138" t="s">
        <v>20</v>
      </c>
      <c r="B15" s="85"/>
      <c r="C15" s="85"/>
      <c r="D15" s="139">
        <v>1000</v>
      </c>
      <c r="E15" s="9"/>
      <c r="F15" s="196" t="s">
        <v>21</v>
      </c>
      <c r="G15" s="194"/>
      <c r="H15" s="194"/>
      <c r="I15" s="200">
        <f>D15*(1+D16)</f>
        <v>1050</v>
      </c>
      <c r="J15" s="5"/>
      <c r="K15" s="6"/>
      <c r="L15" s="6"/>
      <c r="M15" s="6"/>
      <c r="N15" s="5"/>
      <c r="S15" s="1"/>
      <c r="T15" s="1"/>
      <c r="U15" s="1"/>
      <c r="V15" s="1"/>
    </row>
    <row r="16" spans="1:22" ht="24.95" customHeight="1" x14ac:dyDescent="0.25">
      <c r="A16" s="138" t="s">
        <v>22</v>
      </c>
      <c r="B16" s="85"/>
      <c r="C16" s="85"/>
      <c r="D16" s="140">
        <v>0.05</v>
      </c>
      <c r="E16" s="12"/>
      <c r="F16" s="196" t="s">
        <v>23</v>
      </c>
      <c r="G16" s="194"/>
      <c r="H16" s="194"/>
      <c r="I16" s="197">
        <f>I15-D15</f>
        <v>50</v>
      </c>
      <c r="J16" s="5"/>
      <c r="K16" s="6"/>
      <c r="L16" s="6"/>
      <c r="M16" s="6"/>
      <c r="N16" s="5"/>
      <c r="S16" s="1"/>
      <c r="T16" s="1"/>
      <c r="U16" s="1"/>
      <c r="V16" s="1"/>
    </row>
    <row r="17" spans="1:22" ht="24.95" customHeight="1" x14ac:dyDescent="0.25">
      <c r="A17" s="138" t="s">
        <v>24</v>
      </c>
      <c r="B17" s="85"/>
      <c r="C17" s="85"/>
      <c r="D17" s="141">
        <v>40</v>
      </c>
      <c r="E17" s="13"/>
      <c r="F17" s="196" t="s">
        <v>25</v>
      </c>
      <c r="G17" s="194"/>
      <c r="H17" s="194"/>
      <c r="I17" s="197">
        <f>I16*D18</f>
        <v>600</v>
      </c>
      <c r="J17" s="5"/>
      <c r="K17" s="6"/>
      <c r="L17" s="6"/>
      <c r="M17" s="6"/>
      <c r="N17" s="5"/>
      <c r="S17" s="1"/>
      <c r="T17" s="1"/>
      <c r="U17" s="1"/>
      <c r="V17" s="1"/>
    </row>
    <row r="18" spans="1:22" ht="24.95" customHeight="1" x14ac:dyDescent="0.25">
      <c r="A18" s="193" t="s">
        <v>26</v>
      </c>
      <c r="B18" s="194"/>
      <c r="C18" s="194"/>
      <c r="D18" s="201">
        <v>12</v>
      </c>
      <c r="E18" s="195"/>
      <c r="F18" s="196" t="s">
        <v>27</v>
      </c>
      <c r="G18" s="194"/>
      <c r="H18" s="194"/>
      <c r="I18" s="197">
        <f>I16*D17*D18</f>
        <v>24000</v>
      </c>
      <c r="J18" s="5"/>
      <c r="K18" s="6"/>
      <c r="L18" s="6"/>
      <c r="M18" s="6"/>
      <c r="N18" s="5"/>
      <c r="S18" s="1"/>
      <c r="T18" s="1"/>
      <c r="U18" s="1"/>
      <c r="V18" s="1"/>
    </row>
    <row r="19" spans="1:22" ht="24.95" customHeight="1" x14ac:dyDescent="0.25">
      <c r="A19" s="237" t="s">
        <v>28</v>
      </c>
      <c r="B19" s="238"/>
      <c r="C19" s="238"/>
      <c r="D19" s="239">
        <f>D15*D17</f>
        <v>40000</v>
      </c>
      <c r="E19" s="198"/>
      <c r="F19" s="196" t="s">
        <v>29</v>
      </c>
      <c r="G19" s="194"/>
      <c r="H19" s="194"/>
      <c r="I19" s="199">
        <f>I15*D17</f>
        <v>42000</v>
      </c>
      <c r="J19" s="5"/>
      <c r="K19" s="6"/>
      <c r="L19" s="6"/>
      <c r="M19" s="6"/>
      <c r="N19" s="5"/>
      <c r="S19" s="1"/>
      <c r="T19" s="1"/>
      <c r="U19" s="1"/>
      <c r="V19" s="1"/>
    </row>
    <row r="20" spans="1:22" ht="24.95" customHeight="1" x14ac:dyDescent="0.25">
      <c r="A20" s="237" t="s">
        <v>30</v>
      </c>
      <c r="B20" s="238"/>
      <c r="C20" s="238"/>
      <c r="D20" s="239">
        <f>D19*D18</f>
        <v>480000</v>
      </c>
      <c r="E20" s="198"/>
      <c r="F20" s="196" t="s">
        <v>31</v>
      </c>
      <c r="G20" s="194"/>
      <c r="H20" s="194"/>
      <c r="I20" s="199">
        <f>I19*D18</f>
        <v>504000</v>
      </c>
      <c r="J20" s="5"/>
      <c r="K20" s="6"/>
      <c r="L20" s="6"/>
      <c r="M20" s="6"/>
      <c r="N20" s="5"/>
      <c r="T20" s="1"/>
      <c r="U20" s="1"/>
      <c r="V20" s="1"/>
    </row>
    <row r="21" spans="1:22" ht="24.95" customHeight="1" x14ac:dyDescent="0.25">
      <c r="J21" s="17"/>
      <c r="K21" s="16"/>
      <c r="L21" s="16"/>
      <c r="M21" s="16"/>
      <c r="N21" s="5"/>
      <c r="T21" s="1"/>
      <c r="U21" s="1"/>
      <c r="V21" s="1"/>
    </row>
    <row r="23" spans="1:22" ht="16.5" customHeight="1" thickBot="1" x14ac:dyDescent="0.3">
      <c r="A23" s="78" t="s">
        <v>32</v>
      </c>
      <c r="B23" s="35"/>
      <c r="C23" s="35"/>
      <c r="D23" s="35"/>
      <c r="E23" s="35"/>
      <c r="F23" s="35"/>
      <c r="G23" s="35"/>
      <c r="H23" s="35"/>
      <c r="I23" s="35"/>
    </row>
    <row r="24" spans="1:22" ht="27.75" customHeight="1" x14ac:dyDescent="0.25">
      <c r="A24" s="100" t="s">
        <v>16</v>
      </c>
      <c r="B24" s="109" t="s">
        <v>17</v>
      </c>
      <c r="C24" s="110"/>
      <c r="D24" s="111" t="s">
        <v>12</v>
      </c>
      <c r="E24" s="95" t="s">
        <v>13</v>
      </c>
      <c r="F24" s="96" t="s">
        <v>53</v>
      </c>
      <c r="G24" s="112" t="s">
        <v>15</v>
      </c>
      <c r="H24" s="113" t="s">
        <v>14</v>
      </c>
      <c r="I24" s="127" t="s">
        <v>54</v>
      </c>
    </row>
    <row r="25" spans="1:22" ht="27.75" customHeight="1" thickBot="1" x14ac:dyDescent="0.3">
      <c r="A25" s="101"/>
      <c r="B25" s="129">
        <f t="shared" ref="B25:C25" si="0">$C$33</f>
        <v>0.05</v>
      </c>
      <c r="C25" s="130"/>
      <c r="D25" s="116"/>
      <c r="E25" s="97">
        <f>$B$43</f>
        <v>40000</v>
      </c>
      <c r="F25" s="124">
        <f>$D$43</f>
        <v>2000</v>
      </c>
      <c r="G25" s="117"/>
      <c r="H25" s="118"/>
      <c r="I25" s="128">
        <f>$E$43</f>
        <v>42000</v>
      </c>
    </row>
    <row r="26" spans="1:22" ht="15.75" thickBot="1" x14ac:dyDescent="0.3">
      <c r="A26" s="5"/>
      <c r="B26" s="5"/>
      <c r="D26" s="34"/>
      <c r="E26" s="5"/>
      <c r="F26" s="8"/>
      <c r="H26" s="93"/>
      <c r="I26" s="93"/>
    </row>
    <row r="27" spans="1:22" ht="26.25" customHeight="1" x14ac:dyDescent="0.25">
      <c r="A27" s="102" t="s">
        <v>16</v>
      </c>
      <c r="B27" s="120" t="s">
        <v>17</v>
      </c>
      <c r="C27" s="110"/>
      <c r="D27" s="111" t="s">
        <v>12</v>
      </c>
      <c r="E27" s="95" t="s">
        <v>50</v>
      </c>
      <c r="F27" s="125" t="s">
        <v>51</v>
      </c>
      <c r="G27" s="112" t="s">
        <v>15</v>
      </c>
      <c r="H27" s="121"/>
      <c r="I27" s="99" t="s">
        <v>52</v>
      </c>
    </row>
    <row r="28" spans="1:22" ht="33.75" customHeight="1" thickBot="1" x14ac:dyDescent="0.3">
      <c r="A28" s="103"/>
      <c r="B28" s="122">
        <f t="shared" ref="B28:C28" si="1">$C$33</f>
        <v>0.05</v>
      </c>
      <c r="C28" s="115"/>
      <c r="D28" s="116"/>
      <c r="E28" s="104">
        <f>$B$44</f>
        <v>480000</v>
      </c>
      <c r="F28" s="104">
        <f>$D$44</f>
        <v>24000</v>
      </c>
      <c r="G28" s="117"/>
      <c r="H28" s="123"/>
      <c r="I28" s="128">
        <f>SUM(E28+F28)</f>
        <v>504000</v>
      </c>
    </row>
    <row r="31" spans="1:22" ht="15" customHeight="1" x14ac:dyDescent="0.25">
      <c r="A31" s="152" t="s">
        <v>33</v>
      </c>
      <c r="B31" s="153"/>
      <c r="C31" s="153"/>
      <c r="D31" s="153"/>
      <c r="E31" s="154"/>
      <c r="F31" s="172" t="s">
        <v>62</v>
      </c>
      <c r="G31" s="173"/>
      <c r="H31" s="173"/>
      <c r="I31" s="174"/>
    </row>
    <row r="32" spans="1:22" ht="27" x14ac:dyDescent="0.25">
      <c r="A32" s="155" t="s">
        <v>68</v>
      </c>
      <c r="B32" s="156" t="s">
        <v>48</v>
      </c>
      <c r="C32" s="156" t="s">
        <v>60</v>
      </c>
      <c r="D32" s="157" t="s">
        <v>64</v>
      </c>
      <c r="E32" s="158" t="s">
        <v>61</v>
      </c>
      <c r="F32" s="169" t="s">
        <v>56</v>
      </c>
      <c r="G32" s="170" t="s">
        <v>57</v>
      </c>
      <c r="H32" s="170" t="s">
        <v>10</v>
      </c>
      <c r="I32" s="171" t="s">
        <v>58</v>
      </c>
    </row>
    <row r="33" spans="1:9" x14ac:dyDescent="0.25">
      <c r="A33" s="159" t="s">
        <v>34</v>
      </c>
      <c r="B33" s="139">
        <v>4000</v>
      </c>
      <c r="C33" s="140">
        <v>0.05</v>
      </c>
      <c r="D33" s="160">
        <f t="shared" ref="D33:D42" si="2">SUM(B33*C33)</f>
        <v>200</v>
      </c>
      <c r="E33" s="165">
        <f>SUM(B33+D33)</f>
        <v>4200</v>
      </c>
      <c r="F33" s="159">
        <v>1</v>
      </c>
      <c r="G33" s="139">
        <v>1000</v>
      </c>
      <c r="H33" s="167">
        <v>12000</v>
      </c>
      <c r="I33" s="160">
        <f>SUM(F33*G33)</f>
        <v>1000</v>
      </c>
    </row>
    <row r="34" spans="1:9" x14ac:dyDescent="0.25">
      <c r="A34" s="159" t="s">
        <v>35</v>
      </c>
      <c r="B34" s="139">
        <v>4000</v>
      </c>
      <c r="C34" s="175">
        <f t="shared" ref="C34:C42" si="3">$C$33</f>
        <v>0.05</v>
      </c>
      <c r="D34" s="160">
        <f t="shared" si="2"/>
        <v>200</v>
      </c>
      <c r="E34" s="165">
        <f t="shared" ref="E34:E43" si="4">SUM(B34+D34)</f>
        <v>4200</v>
      </c>
      <c r="F34" s="159">
        <v>2</v>
      </c>
      <c r="G34" s="139">
        <v>1000</v>
      </c>
      <c r="H34" s="167">
        <v>12000</v>
      </c>
      <c r="I34" s="160">
        <f t="shared" ref="I34:I52" si="5">SUM(F34*G34)</f>
        <v>2000</v>
      </c>
    </row>
    <row r="35" spans="1:9" x14ac:dyDescent="0.25">
      <c r="A35" s="159" t="s">
        <v>36</v>
      </c>
      <c r="B35" s="139">
        <v>8000</v>
      </c>
      <c r="C35" s="175">
        <f t="shared" si="3"/>
        <v>0.05</v>
      </c>
      <c r="D35" s="160">
        <f t="shared" si="2"/>
        <v>400</v>
      </c>
      <c r="E35" s="165">
        <f t="shared" si="4"/>
        <v>8400</v>
      </c>
      <c r="F35" s="159">
        <v>3</v>
      </c>
      <c r="G35" s="139">
        <v>1000</v>
      </c>
      <c r="H35" s="167">
        <v>12000</v>
      </c>
      <c r="I35" s="160">
        <f t="shared" si="5"/>
        <v>3000</v>
      </c>
    </row>
    <row r="36" spans="1:9" x14ac:dyDescent="0.25">
      <c r="A36" s="159" t="s">
        <v>37</v>
      </c>
      <c r="B36" s="139">
        <v>12000</v>
      </c>
      <c r="C36" s="175">
        <f t="shared" si="3"/>
        <v>0.05</v>
      </c>
      <c r="D36" s="160">
        <f t="shared" si="2"/>
        <v>600</v>
      </c>
      <c r="E36" s="165">
        <f t="shared" si="4"/>
        <v>12600</v>
      </c>
      <c r="F36" s="159">
        <v>4</v>
      </c>
      <c r="G36" s="139">
        <v>1000</v>
      </c>
      <c r="H36" s="167">
        <v>12000</v>
      </c>
      <c r="I36" s="160">
        <f t="shared" si="5"/>
        <v>4000</v>
      </c>
    </row>
    <row r="37" spans="1:9" x14ac:dyDescent="0.25">
      <c r="A37" s="159" t="s">
        <v>38</v>
      </c>
      <c r="B37" s="139">
        <v>12000</v>
      </c>
      <c r="C37" s="175">
        <f t="shared" si="3"/>
        <v>0.05</v>
      </c>
      <c r="D37" s="160">
        <f t="shared" si="2"/>
        <v>600</v>
      </c>
      <c r="E37" s="165">
        <f t="shared" si="4"/>
        <v>12600</v>
      </c>
      <c r="F37" s="159">
        <v>5</v>
      </c>
      <c r="G37" s="139">
        <v>1000</v>
      </c>
      <c r="H37" s="167">
        <v>12000</v>
      </c>
      <c r="I37" s="160">
        <f t="shared" si="5"/>
        <v>5000</v>
      </c>
    </row>
    <row r="38" spans="1:9" x14ac:dyDescent="0.25">
      <c r="A38" s="159" t="s">
        <v>39</v>
      </c>
      <c r="B38" s="161"/>
      <c r="C38" s="175">
        <f t="shared" si="3"/>
        <v>0.05</v>
      </c>
      <c r="D38" s="160">
        <f t="shared" si="2"/>
        <v>0</v>
      </c>
      <c r="E38" s="165">
        <f t="shared" si="4"/>
        <v>0</v>
      </c>
      <c r="F38" s="159">
        <v>6</v>
      </c>
      <c r="G38" s="139">
        <v>1000</v>
      </c>
      <c r="H38" s="168">
        <v>12000</v>
      </c>
      <c r="I38" s="160">
        <f t="shared" si="5"/>
        <v>6000</v>
      </c>
    </row>
    <row r="39" spans="1:9" x14ac:dyDescent="0.25">
      <c r="A39" s="159" t="s">
        <v>40</v>
      </c>
      <c r="B39" s="139"/>
      <c r="C39" s="175">
        <f t="shared" si="3"/>
        <v>0.05</v>
      </c>
      <c r="D39" s="160">
        <f t="shared" si="2"/>
        <v>0</v>
      </c>
      <c r="E39" s="165">
        <f t="shared" si="4"/>
        <v>0</v>
      </c>
      <c r="F39" s="159">
        <v>7</v>
      </c>
      <c r="G39" s="139">
        <v>1000</v>
      </c>
      <c r="H39" s="167">
        <f>$I$19</f>
        <v>42000</v>
      </c>
      <c r="I39" s="160">
        <f t="shared" si="5"/>
        <v>7000</v>
      </c>
    </row>
    <row r="40" spans="1:9" x14ac:dyDescent="0.25">
      <c r="A40" s="159" t="s">
        <v>42</v>
      </c>
      <c r="B40" s="139"/>
      <c r="C40" s="175">
        <f t="shared" si="3"/>
        <v>0.05</v>
      </c>
      <c r="D40" s="160">
        <f t="shared" si="2"/>
        <v>0</v>
      </c>
      <c r="E40" s="165">
        <f t="shared" si="4"/>
        <v>0</v>
      </c>
      <c r="F40" s="159">
        <v>8</v>
      </c>
      <c r="G40" s="139">
        <v>1000</v>
      </c>
      <c r="H40" s="167">
        <v>12000</v>
      </c>
      <c r="I40" s="160">
        <f t="shared" si="5"/>
        <v>8000</v>
      </c>
    </row>
    <row r="41" spans="1:9" x14ac:dyDescent="0.25">
      <c r="A41" s="159" t="s">
        <v>43</v>
      </c>
      <c r="B41" s="139"/>
      <c r="C41" s="175">
        <f t="shared" si="3"/>
        <v>0.05</v>
      </c>
      <c r="D41" s="160">
        <f t="shared" si="2"/>
        <v>0</v>
      </c>
      <c r="E41" s="165">
        <f t="shared" si="4"/>
        <v>0</v>
      </c>
      <c r="F41" s="159">
        <v>9</v>
      </c>
      <c r="G41" s="139">
        <v>1000</v>
      </c>
      <c r="H41" s="167">
        <v>12000</v>
      </c>
      <c r="I41" s="160">
        <f t="shared" si="5"/>
        <v>9000</v>
      </c>
    </row>
    <row r="42" spans="1:9" ht="15" customHeight="1" x14ac:dyDescent="0.25">
      <c r="A42" s="159" t="s">
        <v>45</v>
      </c>
      <c r="B42" s="139"/>
      <c r="C42" s="175">
        <f t="shared" si="3"/>
        <v>0.05</v>
      </c>
      <c r="D42" s="160">
        <f t="shared" si="2"/>
        <v>0</v>
      </c>
      <c r="E42" s="165">
        <f t="shared" si="4"/>
        <v>0</v>
      </c>
      <c r="F42" s="159">
        <v>10</v>
      </c>
      <c r="G42" s="139">
        <v>1000</v>
      </c>
      <c r="H42" s="167">
        <v>12000</v>
      </c>
      <c r="I42" s="160">
        <f t="shared" si="5"/>
        <v>10000</v>
      </c>
    </row>
    <row r="43" spans="1:9" ht="17.25" customHeight="1" x14ac:dyDescent="0.25">
      <c r="A43" s="179" t="s">
        <v>63</v>
      </c>
      <c r="B43" s="163">
        <f>SUM(B33:B38)</f>
        <v>40000</v>
      </c>
      <c r="C43" s="163"/>
      <c r="D43" s="164">
        <f>SUM(D33:D42)</f>
        <v>2000</v>
      </c>
      <c r="E43" s="166">
        <f t="shared" si="4"/>
        <v>42000</v>
      </c>
      <c r="F43" s="145">
        <v>11</v>
      </c>
      <c r="G43" s="139">
        <v>1000</v>
      </c>
      <c r="H43" s="146"/>
      <c r="I43" s="160">
        <f t="shared" si="5"/>
        <v>11000</v>
      </c>
    </row>
    <row r="44" spans="1:9" x14ac:dyDescent="0.25">
      <c r="A44" s="162" t="s">
        <v>41</v>
      </c>
      <c r="B44" s="178">
        <f>SUM(B43*12)</f>
        <v>480000</v>
      </c>
      <c r="C44" s="178"/>
      <c r="D44" s="178">
        <f t="shared" ref="D44:E44" si="6">SUM(D43*12)</f>
        <v>24000</v>
      </c>
      <c r="E44" s="178">
        <f t="shared" si="6"/>
        <v>504000</v>
      </c>
      <c r="F44" s="149">
        <v>12</v>
      </c>
      <c r="G44" s="139">
        <v>1000</v>
      </c>
      <c r="H44" s="147"/>
      <c r="I44" s="160">
        <f t="shared" si="5"/>
        <v>12000</v>
      </c>
    </row>
    <row r="45" spans="1:9" x14ac:dyDescent="0.25">
      <c r="E45" s="144"/>
      <c r="F45" s="150">
        <v>13</v>
      </c>
      <c r="G45" s="139"/>
      <c r="H45" s="148"/>
      <c r="I45" s="160">
        <f t="shared" si="5"/>
        <v>0</v>
      </c>
    </row>
    <row r="46" spans="1:9" x14ac:dyDescent="0.25">
      <c r="E46" s="93"/>
      <c r="F46" s="151">
        <v>14</v>
      </c>
      <c r="G46" s="139"/>
      <c r="H46" s="146"/>
      <c r="I46" s="160">
        <f t="shared" si="5"/>
        <v>0</v>
      </c>
    </row>
    <row r="47" spans="1:9" x14ac:dyDescent="0.25">
      <c r="A47" s="83" t="s">
        <v>44</v>
      </c>
      <c r="B47" s="35"/>
      <c r="C47" s="18"/>
      <c r="D47" s="18"/>
      <c r="E47" s="93"/>
      <c r="F47" s="151">
        <v>15</v>
      </c>
      <c r="G47" s="139"/>
      <c r="H47" s="146"/>
      <c r="I47" s="160">
        <f t="shared" si="5"/>
        <v>0</v>
      </c>
    </row>
    <row r="48" spans="1:9" x14ac:dyDescent="0.25">
      <c r="A48" s="82" t="s">
        <v>46</v>
      </c>
      <c r="B48" s="131"/>
      <c r="C48" s="131"/>
      <c r="D48" s="131"/>
      <c r="E48" s="93"/>
      <c r="F48" s="151">
        <v>16</v>
      </c>
      <c r="G48" s="139"/>
      <c r="H48" s="146"/>
      <c r="I48" s="160">
        <f t="shared" si="5"/>
        <v>0</v>
      </c>
    </row>
    <row r="49" spans="1:9" x14ac:dyDescent="0.25">
      <c r="A49" s="81" t="s">
        <v>47</v>
      </c>
      <c r="B49" s="35"/>
      <c r="C49" s="35"/>
      <c r="D49" s="35"/>
      <c r="E49" s="93"/>
      <c r="F49" s="151">
        <v>17</v>
      </c>
      <c r="G49" s="139"/>
      <c r="H49" s="146"/>
      <c r="I49" s="160">
        <f t="shared" si="5"/>
        <v>0</v>
      </c>
    </row>
    <row r="50" spans="1:9" x14ac:dyDescent="0.25">
      <c r="A50" s="132" t="s">
        <v>55</v>
      </c>
      <c r="B50" s="133"/>
      <c r="C50" s="133"/>
      <c r="D50" s="133"/>
      <c r="E50" s="93"/>
      <c r="F50" s="151">
        <v>18</v>
      </c>
      <c r="G50" s="139"/>
      <c r="H50" s="146"/>
      <c r="I50" s="160">
        <f t="shared" si="5"/>
        <v>0</v>
      </c>
    </row>
    <row r="51" spans="1:9" x14ac:dyDescent="0.25">
      <c r="A51" s="84"/>
      <c r="B51" s="35"/>
      <c r="C51" s="35"/>
      <c r="D51" s="35"/>
      <c r="E51" s="93"/>
      <c r="F51" s="151">
        <v>19</v>
      </c>
      <c r="G51" s="139"/>
      <c r="H51" s="146"/>
      <c r="I51" s="160">
        <f t="shared" si="5"/>
        <v>0</v>
      </c>
    </row>
    <row r="52" spans="1:9" x14ac:dyDescent="0.25">
      <c r="E52" s="93"/>
      <c r="F52" s="151">
        <v>20</v>
      </c>
      <c r="G52" s="139"/>
      <c r="H52" s="19"/>
      <c r="I52" s="160">
        <f t="shared" si="5"/>
        <v>0</v>
      </c>
    </row>
    <row r="53" spans="1:9" x14ac:dyDescent="0.25">
      <c r="E53" s="93"/>
      <c r="F53" s="162" t="s">
        <v>41</v>
      </c>
      <c r="G53" s="163">
        <f>SUM(G33:G38)</f>
        <v>6000</v>
      </c>
      <c r="H53" s="163">
        <f>SUM(H33:H38)</f>
        <v>72000</v>
      </c>
      <c r="I53" s="164">
        <f>SUM(H53-G53)</f>
        <v>66000</v>
      </c>
    </row>
  </sheetData>
  <sheetProtection selectLockedCells="1"/>
  <mergeCells count="49">
    <mergeCell ref="A47:B47"/>
    <mergeCell ref="A48:D48"/>
    <mergeCell ref="A49:D49"/>
    <mergeCell ref="A50:D50"/>
    <mergeCell ref="A51:D51"/>
    <mergeCell ref="A27:A28"/>
    <mergeCell ref="B27:C27"/>
    <mergeCell ref="D27:D28"/>
    <mergeCell ref="G27:G28"/>
    <mergeCell ref="B28:C28"/>
    <mergeCell ref="A31:E31"/>
    <mergeCell ref="F31:I31"/>
    <mergeCell ref="A23:I23"/>
    <mergeCell ref="A24:A25"/>
    <mergeCell ref="B24:C24"/>
    <mergeCell ref="D24:D25"/>
    <mergeCell ref="G24:G25"/>
    <mergeCell ref="B25:C25"/>
    <mergeCell ref="A18:C18"/>
    <mergeCell ref="F18:H18"/>
    <mergeCell ref="A19:C19"/>
    <mergeCell ref="F19:H19"/>
    <mergeCell ref="A20:C20"/>
    <mergeCell ref="F20:H20"/>
    <mergeCell ref="A15:C15"/>
    <mergeCell ref="F15:H15"/>
    <mergeCell ref="A16:C16"/>
    <mergeCell ref="F16:H16"/>
    <mergeCell ref="A17:C17"/>
    <mergeCell ref="F17:H17"/>
    <mergeCell ref="A10:A11"/>
    <mergeCell ref="B10:C10"/>
    <mergeCell ref="D10:D11"/>
    <mergeCell ref="G10:G11"/>
    <mergeCell ref="B11:C11"/>
    <mergeCell ref="A13:D13"/>
    <mergeCell ref="F13:I13"/>
    <mergeCell ref="A6:I6"/>
    <mergeCell ref="A7:A8"/>
    <mergeCell ref="B7:C7"/>
    <mergeCell ref="D7:D8"/>
    <mergeCell ref="G7:G8"/>
    <mergeCell ref="B8:C8"/>
    <mergeCell ref="A1:C1"/>
    <mergeCell ref="D1:N1"/>
    <mergeCell ref="O1:R2"/>
    <mergeCell ref="A2:C2"/>
    <mergeCell ref="D2:N2"/>
    <mergeCell ref="A3:I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Start Here</vt:lpstr>
      <vt:lpstr>Sample-Tuition Increase Planner</vt:lpstr>
      <vt:lpstr>Tuition Increase Planner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Letitia Nilan</dc:creator>
  <cp:lastModifiedBy>Letitia Nilan</cp:lastModifiedBy>
  <dcterms:created xsi:type="dcterms:W3CDTF">2026-06-05T16:31:54Z</dcterms:created>
  <dcterms:modified xsi:type="dcterms:W3CDTF">2026-06-05T18:15:05Z</dcterms:modified>
</cp:coreProperties>
</file>